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3\CLIENTES\informes2023\PASADOS A SIGCSUA\"/>
    </mc:Choice>
  </mc:AlternateContent>
  <xr:revisionPtr revIDLastSave="0" documentId="13_ncr:1_{744FA04D-CC22-4B67-A9E0-97B5A6B08D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Hoja1!$A$1:$AD$96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AC29" i="1" l="1"/>
  <c r="D13" i="1" l="1"/>
  <c r="Z33" i="1" l="1"/>
  <c r="Y33" i="1"/>
  <c r="X33" i="1"/>
  <c r="W33" i="1"/>
  <c r="V33" i="1"/>
  <c r="U33" i="1"/>
  <c r="T33" i="1"/>
  <c r="S33" i="1"/>
  <c r="Z31" i="1"/>
  <c r="Y31" i="1"/>
  <c r="X31" i="1"/>
  <c r="W31" i="1"/>
  <c r="V31" i="1"/>
  <c r="U31" i="1"/>
  <c r="T31" i="1"/>
  <c r="S31" i="1"/>
  <c r="AA29" i="1"/>
  <c r="R29" i="1"/>
  <c r="Q29" i="1"/>
  <c r="P29" i="1"/>
  <c r="O29" i="1"/>
  <c r="N29" i="1"/>
  <c r="M29" i="1"/>
  <c r="L29" i="1"/>
  <c r="Z28" i="1"/>
  <c r="Y28" i="1"/>
  <c r="X28" i="1"/>
  <c r="W28" i="1"/>
  <c r="V28" i="1"/>
  <c r="U28" i="1"/>
  <c r="T28" i="1"/>
  <c r="S28" i="1"/>
  <c r="Z27" i="1"/>
  <c r="Y27" i="1"/>
  <c r="X27" i="1"/>
  <c r="W27" i="1"/>
  <c r="V27" i="1"/>
  <c r="U27" i="1"/>
  <c r="T27" i="1"/>
  <c r="S27" i="1"/>
  <c r="Z26" i="1"/>
  <c r="Y26" i="1"/>
  <c r="X26" i="1"/>
  <c r="W26" i="1"/>
  <c r="V26" i="1"/>
  <c r="U26" i="1"/>
  <c r="T26" i="1"/>
  <c r="S26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W29" i="1" l="1"/>
  <c r="S29" i="1"/>
  <c r="T29" i="1"/>
  <c r="V29" i="1"/>
  <c r="X29" i="1"/>
  <c r="Z29" i="1"/>
  <c r="U29" i="1"/>
  <c r="Y29" i="1"/>
</calcChain>
</file>

<file path=xl/sharedStrings.xml><?xml version="1.0" encoding="utf-8"?>
<sst xmlns="http://schemas.openxmlformats.org/spreadsheetml/2006/main" count="107" uniqueCount="47">
  <si>
    <t>Servicio de Planificación y Evaluación</t>
  </si>
  <si>
    <t>RESULTADOS DE LA ENCUESTA DE SATISFACCIÓN DE CLIENTES/USUARIOS</t>
  </si>
  <si>
    <r>
      <t>¿Cuál es su grado de satisfacción respecto a los</t>
    </r>
    <r>
      <rPr>
        <b/>
        <sz val="18"/>
        <rFont val="Calibri"/>
        <family val="2"/>
        <scheme val="minor"/>
      </rPr>
      <t xml:space="preserve"> servicios de atención, tramitación y apoyo técnico a las necesidades de comunicación institucional interna y externa</t>
    </r>
    <r>
      <rPr>
        <sz val="18"/>
        <rFont val="Calibri"/>
        <family val="2"/>
        <scheme val="minor"/>
      </rPr>
      <t xml:space="preserve"> que gestiona el Gabinete de Comunicación de la Universidad de Jaén?</t>
    </r>
  </si>
  <si>
    <r>
      <t>Nº ÓPTIMO DE ENCUESTAS RECIBIDAS</t>
    </r>
    <r>
      <rPr>
        <b/>
        <sz val="14"/>
        <color rgb="FFFF0000"/>
        <rFont val="Calibri"/>
        <family val="2"/>
        <scheme val="minor"/>
      </rPr>
      <t>*</t>
    </r>
  </si>
  <si>
    <t>Nº DE ENCUESTAS RECIBIDAS</t>
  </si>
  <si>
    <t>TASA DE RESPUESTA (sobre el nº óptimo)</t>
  </si>
  <si>
    <t xml:space="preserve">SATISFACCIÓN USUARIOS </t>
  </si>
  <si>
    <t>FRECUENCIAS ABSOLUTAS</t>
  </si>
  <si>
    <t>FRECUENCIAS RELATIVAS</t>
  </si>
  <si>
    <t>FRECUENCIAS POR NIVEL DE SATISFACCIÓN</t>
  </si>
  <si>
    <t>MEDIDAS ESTADISTICAS</t>
  </si>
  <si>
    <t>Muy Insatisfecho (1)</t>
  </si>
  <si>
    <t>Insatisfecho (2)</t>
  </si>
  <si>
    <t>Algo Satisfecho (3)</t>
  </si>
  <si>
    <t>Bastante Satisfecho (4)</t>
  </si>
  <si>
    <t>Muy Satisfecho (5)</t>
  </si>
  <si>
    <t>No sabe/No contesta</t>
  </si>
  <si>
    <t>Total</t>
  </si>
  <si>
    <t>Insatisfacción en % (1+2)</t>
  </si>
  <si>
    <t>Satisfacción en % (3+4+5)</t>
  </si>
  <si>
    <t>Media</t>
  </si>
  <si>
    <t>Desvi. Tipica</t>
  </si>
  <si>
    <t>Mediana</t>
  </si>
  <si>
    <t>Moda</t>
  </si>
  <si>
    <t xml:space="preserve">1. El conocimiento que transmiten las personas del Gabinete sobre el servicio que le prestan. </t>
  </si>
  <si>
    <t>2. La confianza en que le prestan un servicio fiable, con exactitud y sin errores.</t>
  </si>
  <si>
    <t xml:space="preserve">'2. La confianza en que le prestan un servicio fiable, con exactitud y sin errores.' : </t>
  </si>
  <si>
    <t xml:space="preserve">3. La rapidez o la adecuación del tiempo para ser atendido. </t>
  </si>
  <si>
    <t xml:space="preserve">3. La rapidez o la adecuación del tiempo para ser atendido. : </t>
  </si>
  <si>
    <t xml:space="preserve">4. La capacidad de respuesta ante las incidencias que usted plantea. </t>
  </si>
  <si>
    <t xml:space="preserve">4. La capacidad de respuesta ante las incidencias que usted plantea. : </t>
  </si>
  <si>
    <t xml:space="preserve">5. La adecuación del servicio prestado a las necesidades y expectativas que usted tenía. </t>
  </si>
  <si>
    <t xml:space="preserve">5. La adecuación del servicio prestado a las necesidades y expectativas que usted tenía. : </t>
  </si>
  <si>
    <t>TOTAL</t>
  </si>
  <si>
    <t xml:space="preserve">6. Valore el nivel de satisfacción global sobre la prestación de los servicios indicados en esta encuesta. </t>
  </si>
  <si>
    <t xml:space="preserve">7. Valore su nivel de satisfacción global sobre las mejoras percibidas en la prestación de los servicios indicados en esta encuesta. </t>
  </si>
  <si>
    <t>OBSERVACIONES/SUGERENCIAS:</t>
  </si>
  <si>
    <t xml:space="preserve">PC 11. GESTIÓN DE LA ORGANIZACIÓN DE ACTOS, EVENTOS, COMUNICACIÓNY RELACIONES INSTITUCIONALES. </t>
  </si>
  <si>
    <t>Nº DE ENCUESTAS ENVIADAS</t>
  </si>
  <si>
    <t>TASA DE RESPUESTA</t>
  </si>
  <si>
    <t xml:space="preserve">* Tasa de respuesta: indicador que representa el porcentaje de respuestas obtenidas. Este indicador se ha calculado como el cociente entre el nº de encuestas recibidas y el nº de encuestas enviadas. 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</si>
  <si>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Nº óptimo de encuestas recibidas: número mínimo de encuestas a recibir para obtener resultados representativos, de acuerdo a un determinado error muestral (en nuestro caso del 10%) y nivel de confianza (en nuestro caso 90%), previamente definidos.</t>
    </r>
  </si>
  <si>
    <r>
      <t xml:space="preserve">* </t>
    </r>
    <r>
      <rPr>
        <b/>
        <sz val="11"/>
        <rFont val="Calibri"/>
        <family val="2"/>
        <scheme val="minor"/>
      </rPr>
      <t>Tasa de respuesta: indicador que representa el porcentaje de respuestas obtenidas. Este indicador se ha calculado como el cociente entre el nº de encuestas recibidas y el nº óptimo de encuestas recibidas. Para quellos casos en los que se hayan recibido un nº mayor de encuesta al óptimo, se computa tasa de respuesta = 100%.</t>
    </r>
  </si>
  <si>
    <t>Desvi, Tipica</t>
  </si>
  <si>
    <t>AÑO 2023</t>
  </si>
  <si>
    <t>El gabinete de comunicación, con Francisco Rosa y Carmen Quesada funciona muy bien. Buen trato a los profesionales del periodismo y rápida respuesta. Si propondría la necesidad de recibir material audiovisual, no solo cortes de sonido, sino videos y declaraciones que, me consta, ya se hace en redes sociales. De ser así la cobertura informativa desde este medio sería mayor si cabe si facilitaran el material necesario, tal y como reciben los profesionales de prensa escrita y radio. Las televisiones recibimos un trato discriminatorio en este sentido.</t>
  </si>
  <si>
    <t>Nunca he tenido ningún tipo de incidencia y el trato ha sido siempre exquisito y rápido por parte de Carmen Quesada. Muy buen trabajo. Gracias.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</si>
</sst>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#.00"/>
    <numFmt numFmtId="166" formatCode="####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4" fillId="0" borderId="0" xfId="2" applyAlignment="1"/>
    <xf numFmtId="10" fontId="5" fillId="0" borderId="0" xfId="2" applyNumberFormat="1" applyFont="1" applyAlignment="1"/>
    <xf numFmtId="0" fontId="4" fillId="0" borderId="0" xfId="2"/>
    <xf numFmtId="0" fontId="6" fillId="0" borderId="0" xfId="2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10" fontId="7" fillId="3" borderId="4" xfId="0" applyNumberFormat="1" applyFont="1" applyFill="1" applyBorder="1" applyAlignment="1">
      <alignment horizontal="center" vertical="center" wrapText="1" shrinkToFit="1"/>
    </xf>
    <xf numFmtId="0" fontId="15" fillId="7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164" fontId="16" fillId="0" borderId="4" xfId="3" applyNumberFormat="1" applyFont="1" applyBorder="1" applyAlignment="1">
      <alignment horizontal="center" vertical="center" wrapText="1"/>
    </xf>
    <xf numFmtId="10" fontId="16" fillId="0" borderId="4" xfId="1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65" fontId="16" fillId="0" borderId="4" xfId="4" applyNumberFormat="1" applyFont="1" applyBorder="1" applyAlignment="1">
      <alignment horizontal="center" vertical="center" wrapText="1"/>
    </xf>
    <xf numFmtId="164" fontId="16" fillId="0" borderId="4" xfId="4" applyNumberFormat="1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164" fontId="18" fillId="9" borderId="10" xfId="4" applyNumberFormat="1" applyFont="1" applyFill="1" applyBorder="1" applyAlignment="1">
      <alignment horizontal="center" vertical="center" wrapText="1"/>
    </xf>
    <xf numFmtId="10" fontId="13" fillId="9" borderId="10" xfId="0" applyNumberFormat="1" applyFont="1" applyFill="1" applyBorder="1" applyAlignment="1">
      <alignment horizontal="center" vertical="center" wrapText="1"/>
    </xf>
    <xf numFmtId="165" fontId="18" fillId="9" borderId="10" xfId="4" applyNumberFormat="1" applyFont="1" applyFill="1" applyBorder="1" applyAlignment="1">
      <alignment horizontal="center" vertical="center" wrapText="1"/>
    </xf>
    <xf numFmtId="165" fontId="19" fillId="4" borderId="10" xfId="4" applyNumberFormat="1" applyFont="1" applyFill="1" applyBorder="1" applyAlignment="1">
      <alignment horizontal="center" vertical="center" wrapText="1"/>
    </xf>
    <xf numFmtId="164" fontId="19" fillId="4" borderId="10" xfId="4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4"/>
    <xf numFmtId="164" fontId="16" fillId="0" borderId="0" xfId="4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0" fontId="8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0" fontId="8" fillId="1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left" vertical="top" wrapText="1"/>
    </xf>
    <xf numFmtId="0" fontId="21" fillId="12" borderId="0" xfId="0" applyFont="1" applyFill="1" applyAlignment="1">
      <alignment horizontal="center" vertical="center" wrapText="1" shrinkToFit="1"/>
    </xf>
    <xf numFmtId="0" fontId="3" fillId="0" borderId="0" xfId="0" applyFont="1"/>
    <xf numFmtId="0" fontId="22" fillId="0" borderId="0" xfId="0" applyFont="1"/>
    <xf numFmtId="165" fontId="16" fillId="0" borderId="2" xfId="4" applyNumberFormat="1" applyFont="1" applyBorder="1" applyAlignment="1">
      <alignment horizontal="center" vertical="center"/>
    </xf>
    <xf numFmtId="166" fontId="16" fillId="0" borderId="2" xfId="4" applyNumberFormat="1" applyFont="1" applyBorder="1" applyAlignment="1">
      <alignment horizontal="center" vertical="center"/>
    </xf>
    <xf numFmtId="164" fontId="16" fillId="0" borderId="2" xfId="4" applyNumberFormat="1" applyFont="1" applyBorder="1" applyAlignment="1">
      <alignment horizontal="center" vertical="center"/>
    </xf>
    <xf numFmtId="10" fontId="7" fillId="3" borderId="4" xfId="1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0" fillId="11" borderId="0" xfId="0" applyFont="1" applyFill="1" applyAlignment="1">
      <alignment horizontal="center" vertical="center" wrapText="1"/>
    </xf>
    <xf numFmtId="0" fontId="16" fillId="0" borderId="4" xfId="3" applyFont="1" applyBorder="1" applyAlignment="1">
      <alignment horizontal="left" vertical="top" wrapText="1"/>
    </xf>
    <xf numFmtId="0" fontId="16" fillId="0" borderId="1" xfId="3" applyFont="1" applyBorder="1" applyAlignment="1">
      <alignment horizontal="left" vertical="top" wrapText="1"/>
    </xf>
    <xf numFmtId="0" fontId="17" fillId="9" borderId="1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17" fillId="9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">
    <cellStyle name="Cabecera Vicerrectorado" xfId="2" xr:uid="{00000000-0005-0000-0000-000000000000}"/>
    <cellStyle name="Normal" xfId="0" builtinId="0"/>
    <cellStyle name="Normal_Hoja1" xfId="4" xr:uid="{00000000-0005-0000-0000-000002000000}"/>
    <cellStyle name="Normal_Hoja1_1" xfId="3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1482430008748912"/>
          <c:y val="0.1455639097744364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(Hoja1!#REF!,Hoja1!#REF!,Hoja1!#REF!)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(Hoja1!#REF!,Hoja1!#REF!,Hoja1!#REF!)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0BB-48EE-91E2-FACA066986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218197725284364"/>
          <c:y val="0.33787947935079693"/>
          <c:w val="0.23115135608048995"/>
          <c:h val="0.3371387433713649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 b="1" i="0" baseline="0"/>
              <a:t>FRECUENCIAS POR NIVEL DE SATISFACCIÓN </a:t>
            </a:r>
            <a:endParaRPr lang="es-ES" sz="2400"/>
          </a:p>
        </c:rich>
      </c:tx>
      <c:layout>
        <c:manualLayout>
          <c:xMode val="edge"/>
          <c:yMode val="edge"/>
          <c:x val="0.15834026803533957"/>
          <c:y val="2.292993630573246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768034682837533E-2"/>
          <c:y val="0.14079923767490876"/>
          <c:w val="0.80666865250953645"/>
          <c:h val="0.78578925723456639"/>
        </c:manualLayout>
      </c:layout>
      <c:bar3DChart>
        <c:barDir val="bar"/>
        <c:grouping val="stacked"/>
        <c:varyColors val="0"/>
        <c:ser>
          <c:idx val="0"/>
          <c:order val="0"/>
          <c:tx>
            <c:v>Insatisfacción</c:v>
          </c:tx>
          <c:invertIfNegative val="0"/>
          <c:val>
            <c:numRef>
              <c:f>(Hoja1!$Y$24:$Y$28,Hoja1!$Y$31,Hoja1!$Y$33)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C-4415-B5C2-31E88B4C7FA2}"/>
            </c:ext>
          </c:extLst>
        </c:ser>
        <c:ser>
          <c:idx val="1"/>
          <c:order val="1"/>
          <c:tx>
            <c:v>Satisfacción</c:v>
          </c:tx>
          <c:invertIfNegative val="0"/>
          <c:val>
            <c:numRef>
              <c:f>(Hoja1!$Z$24:$Z$28,Hoja1!$Z$31,Hoja1!$Z$33)</c:f>
              <c:numCache>
                <c:formatCode>0.00%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C-4415-B5C2-31E88B4C7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3719256"/>
        <c:axId val="293719648"/>
        <c:axId val="0"/>
      </c:bar3DChart>
      <c:catAx>
        <c:axId val="2937192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ES"/>
          </a:p>
        </c:txPr>
        <c:crossAx val="293719648"/>
        <c:crosses val="autoZero"/>
        <c:auto val="1"/>
        <c:lblAlgn val="ctr"/>
        <c:lblOffset val="100"/>
        <c:noMultiLvlLbl val="0"/>
      </c:catAx>
      <c:valAx>
        <c:axId val="293719648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ES"/>
          </a:p>
        </c:txPr>
        <c:crossAx val="2937192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600"/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600"/>
            </a:pPr>
            <a:endParaRPr lang="es-ES"/>
          </a:p>
        </c:txPr>
      </c:legendEntry>
      <c:layout>
        <c:manualLayout>
          <c:xMode val="edge"/>
          <c:yMode val="edge"/>
          <c:x val="0.85919769593869744"/>
          <c:y val="0.28869953357741118"/>
          <c:w val="0.1346405282405656"/>
          <c:h val="0.306154972666633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SATISFACCIÓN GLOBAL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Hoja1!$S$30:$X$30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Hoja1!$S$31:$X$31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0.875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3-4B44-B0F5-F7B263BC19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3720432"/>
        <c:axId val="293720824"/>
      </c:barChart>
      <c:catAx>
        <c:axId val="293720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93720824"/>
        <c:crosses val="autoZero"/>
        <c:auto val="1"/>
        <c:lblAlgn val="ctr"/>
        <c:lblOffset val="100"/>
        <c:noMultiLvlLbl val="0"/>
      </c:catAx>
      <c:valAx>
        <c:axId val="293720824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937204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40801139760669"/>
          <c:y val="0.92743739385517987"/>
          <c:w val="0.29318387544044938"/>
          <c:h val="7.2562606144820269E-2"/>
        </c:manualLayout>
      </c:layout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PERCEPCIÓN SOBRE LA MEJORA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Hoja1!$S$30:$X$30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Hoja1!$S$33:$X$33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0.125</c:v>
                </c:pt>
                <c:pt idx="4">
                  <c:v>0.75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4-49B6-91BD-064F1352AF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1836216"/>
        <c:axId val="291836608"/>
      </c:barChart>
      <c:catAx>
        <c:axId val="2918362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91836608"/>
        <c:crosses val="autoZero"/>
        <c:auto val="1"/>
        <c:lblAlgn val="ctr"/>
        <c:lblOffset val="100"/>
        <c:noMultiLvlLbl val="0"/>
      </c:catAx>
      <c:valAx>
        <c:axId val="291836608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918362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67701882949482"/>
          <c:y val="0.92034115537538064"/>
          <c:w val="0.41426244941174395"/>
          <c:h val="7.3281047789818352E-2"/>
        </c:manualLayout>
      </c:layout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1128572</xdr:colOff>
      <xdr:row>0</xdr:row>
      <xdr:rowOff>95250</xdr:rowOff>
    </xdr:from>
    <xdr:to>
      <xdr:col>14</xdr:col>
      <xdr:colOff>25978</xdr:colOff>
      <xdr:row>2</xdr:row>
      <xdr:rowOff>8234</xdr:rowOff>
    </xdr:to>
    <xdr:pic>
      <xdr:nvPicPr>
        <xdr:cNvPr id="2" name="1 Imagen" descr="escudo_tex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63722" y="95250"/>
          <a:ext cx="1116731" cy="846434"/>
        </a:xfrm>
        <a:prstGeom prst="rect">
          <a:avLst/>
        </a:prstGeom>
      </xdr:spPr>
    </xdr:pic>
    <xdr:clientData/>
  </xdr:twoCellAnchor>
  <xdr:twoCellAnchor>
    <xdr:from>
      <xdr:col>3</xdr:col>
      <xdr:colOff>444500</xdr:colOff>
      <xdr:row>17</xdr:row>
      <xdr:rowOff>206376</xdr:rowOff>
    </xdr:from>
    <xdr:to>
      <xdr:col>9</xdr:col>
      <xdr:colOff>444500</xdr:colOff>
      <xdr:row>18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158751</xdr:colOff>
      <xdr:row>35</xdr:row>
      <xdr:rowOff>158750</xdr:rowOff>
    </xdr:from>
    <xdr:to>
      <xdr:col>21</xdr:col>
      <xdr:colOff>31750</xdr:colOff>
      <xdr:row>62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682625</xdr:colOff>
      <xdr:row>39</xdr:row>
      <xdr:rowOff>47625</xdr:rowOff>
    </xdr:from>
    <xdr:to>
      <xdr:col>11</xdr:col>
      <xdr:colOff>79375</xdr:colOff>
      <xdr:row>58</xdr:row>
      <xdr:rowOff>95250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055600" y="9696450"/>
          <a:ext cx="311150" cy="381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es-ES" sz="2000" b="1"/>
            <a:t>Nº  PREGUNTA</a:t>
          </a:r>
        </a:p>
      </xdr:txBody>
    </xdr:sp>
    <xdr:clientData/>
  </xdr:twoCellAnchor>
  <xdr:twoCellAnchor>
    <xdr:from>
      <xdr:col>0</xdr:col>
      <xdr:colOff>1920874</xdr:colOff>
      <xdr:row>64</xdr:row>
      <xdr:rowOff>47625</xdr:rowOff>
    </xdr:from>
    <xdr:to>
      <xdr:col>12</xdr:col>
      <xdr:colOff>63499</xdr:colOff>
      <xdr:row>89</xdr:row>
      <xdr:rowOff>142875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1095376</xdr:colOff>
      <xdr:row>64</xdr:row>
      <xdr:rowOff>79375</xdr:rowOff>
    </xdr:from>
    <xdr:to>
      <xdr:col>28</xdr:col>
      <xdr:colOff>111125</xdr:colOff>
      <xdr:row>89</xdr:row>
      <xdr:rowOff>127000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96"/>
  <sheetViews>
    <sheetView tabSelected="1" view="pageBreakPreview" topLeftCell="A77" zoomScaleNormal="100" zoomScaleSheetLayoutView="100" workbookViewId="0">
      <selection activeCell="B96" sqref="B96:F96"/>
    </sheetView>
  </sheetViews>
  <sheetFormatPr baseColWidth="10" defaultRowHeight="15" x14ac:dyDescent="0.25"/>
  <cols>
    <col min="1" max="1" width="29.140625" bestFit="1" customWidth="1"/>
    <col min="2" max="2" width="22" customWidth="1"/>
    <col min="3" max="3" width="15.42578125" customWidth="1"/>
    <col min="4" max="4" width="17.140625" customWidth="1"/>
    <col min="5" max="5" width="19.7109375" customWidth="1"/>
    <col min="6" max="6" width="25.7109375" customWidth="1"/>
    <col min="10" max="10" width="22.140625" customWidth="1"/>
    <col min="11" max="11" width="13.7109375" customWidth="1"/>
    <col min="12" max="12" width="18.7109375" customWidth="1"/>
    <col min="13" max="13" width="18.28515625" customWidth="1"/>
    <col min="14" max="14" width="15" customWidth="1"/>
    <col min="15" max="15" width="16" customWidth="1"/>
    <col min="16" max="16" width="15.85546875" customWidth="1"/>
    <col min="17" max="17" width="17.7109375" customWidth="1"/>
    <col min="18" max="18" width="8.42578125" bestFit="1" customWidth="1"/>
    <col min="19" max="20" width="16.85546875" customWidth="1"/>
    <col min="21" max="21" width="15.28515625" customWidth="1"/>
    <col min="22" max="22" width="17.28515625" customWidth="1"/>
    <col min="23" max="23" width="14.85546875" customWidth="1"/>
    <col min="24" max="24" width="17.28515625" customWidth="1"/>
    <col min="25" max="25" width="18.7109375" customWidth="1"/>
    <col min="26" max="26" width="19.140625" customWidth="1"/>
    <col min="27" max="27" width="9.42578125" customWidth="1"/>
    <col min="29" max="29" width="12.28515625" customWidth="1"/>
    <col min="30" max="30" width="9" bestFit="1" customWidth="1"/>
  </cols>
  <sheetData>
    <row r="2" spans="1:30" s="3" customFormat="1" ht="58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  <c r="AC2" s="1"/>
      <c r="AD2" s="1"/>
    </row>
    <row r="3" spans="1:30" s="4" customFormat="1" ht="15" customHeight="1" x14ac:dyDescent="0.3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s="4" customFormat="1" ht="15" customHeight="1" x14ac:dyDescent="0.3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5"/>
    </row>
    <row r="5" spans="1:30" s="7" customFormat="1" ht="18.75" x14ac:dyDescent="0.3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s="7" customFormat="1" ht="18.75" x14ac:dyDescent="0.3">
      <c r="A6" s="54" t="s">
        <v>37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s="7" customFormat="1" ht="23.25" x14ac:dyDescent="0.3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s="7" customFormat="1" ht="18.75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7" customFormat="1" ht="21" x14ac:dyDescent="0.3">
      <c r="A9" s="37" t="s">
        <v>44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7" customFormat="1" ht="18.7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20.25" customHeight="1" x14ac:dyDescent="0.25">
      <c r="A11" s="56" t="s">
        <v>3</v>
      </c>
      <c r="B11" s="57"/>
      <c r="C11" s="58"/>
      <c r="D11" s="9">
        <v>16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8.75" x14ac:dyDescent="0.25">
      <c r="A12" s="56" t="s">
        <v>4</v>
      </c>
      <c r="B12" s="57"/>
      <c r="C12" s="58"/>
      <c r="D12" s="9">
        <v>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22.5" customHeight="1" x14ac:dyDescent="0.25">
      <c r="A13" s="56" t="s">
        <v>5</v>
      </c>
      <c r="B13" s="57"/>
      <c r="C13" s="58"/>
      <c r="D13" s="11">
        <f>D12/D11</f>
        <v>0.5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22.5" customHeight="1" x14ac:dyDescent="0.25">
      <c r="A14" s="56" t="s">
        <v>38</v>
      </c>
      <c r="B14" s="57"/>
      <c r="C14" s="58"/>
      <c r="D14" s="9">
        <v>20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22.5" customHeight="1" x14ac:dyDescent="0.25">
      <c r="A15" s="56" t="s">
        <v>39</v>
      </c>
      <c r="B15" s="57"/>
      <c r="C15" s="58"/>
      <c r="D15" s="43">
        <f>D12/D14</f>
        <v>0.4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7" spans="1:31" x14ac:dyDescent="0.25">
      <c r="A17" s="38" t="s">
        <v>41</v>
      </c>
    </row>
    <row r="18" spans="1:31" x14ac:dyDescent="0.25">
      <c r="A18" s="39" t="s">
        <v>42</v>
      </c>
    </row>
    <row r="19" spans="1:31" x14ac:dyDescent="0.25">
      <c r="A19" s="38" t="s">
        <v>40</v>
      </c>
    </row>
    <row r="21" spans="1:31" ht="16.5" customHeight="1" x14ac:dyDescent="0.25">
      <c r="A21" s="59" t="s">
        <v>6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63" t="s">
        <v>7</v>
      </c>
      <c r="M21" s="63"/>
      <c r="N21" s="63"/>
      <c r="O21" s="63"/>
      <c r="P21" s="63"/>
      <c r="Q21" s="63"/>
      <c r="S21" s="63" t="s">
        <v>8</v>
      </c>
      <c r="T21" s="63"/>
      <c r="U21" s="63"/>
      <c r="V21" s="63"/>
      <c r="W21" s="63"/>
      <c r="X21" s="63"/>
      <c r="Y21" s="65" t="s">
        <v>9</v>
      </c>
      <c r="Z21" s="65"/>
      <c r="AA21" s="52" t="s">
        <v>10</v>
      </c>
      <c r="AB21" s="52"/>
      <c r="AC21" s="52"/>
      <c r="AD21" s="52"/>
    </row>
    <row r="22" spans="1:31" ht="21.75" customHeight="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4"/>
      <c r="M22" s="64"/>
      <c r="N22" s="64"/>
      <c r="O22" s="64"/>
      <c r="P22" s="64"/>
      <c r="Q22" s="64"/>
      <c r="S22" s="63"/>
      <c r="T22" s="63"/>
      <c r="U22" s="63"/>
      <c r="V22" s="63"/>
      <c r="W22" s="63"/>
      <c r="X22" s="63"/>
      <c r="Y22" s="65"/>
      <c r="Z22" s="65"/>
      <c r="AA22" s="52"/>
      <c r="AB22" s="52"/>
      <c r="AC22" s="52"/>
      <c r="AD22" s="52"/>
    </row>
    <row r="23" spans="1:31" ht="47.25" customHeight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12" t="s">
        <v>11</v>
      </c>
      <c r="M23" s="12" t="s">
        <v>12</v>
      </c>
      <c r="N23" s="12" t="s">
        <v>13</v>
      </c>
      <c r="O23" s="12" t="s">
        <v>14</v>
      </c>
      <c r="P23" s="12" t="s">
        <v>15</v>
      </c>
      <c r="Q23" s="12" t="s">
        <v>16</v>
      </c>
      <c r="R23" s="13" t="s">
        <v>17</v>
      </c>
      <c r="S23" s="14" t="s">
        <v>11</v>
      </c>
      <c r="T23" s="14" t="s">
        <v>12</v>
      </c>
      <c r="U23" s="14" t="s">
        <v>13</v>
      </c>
      <c r="V23" s="14" t="s">
        <v>14</v>
      </c>
      <c r="W23" s="14" t="s">
        <v>15</v>
      </c>
      <c r="X23" s="14" t="s">
        <v>16</v>
      </c>
      <c r="Y23" s="15" t="s">
        <v>18</v>
      </c>
      <c r="Z23" s="15" t="s">
        <v>19</v>
      </c>
      <c r="AA23" s="12" t="s">
        <v>20</v>
      </c>
      <c r="AB23" s="12" t="s">
        <v>21</v>
      </c>
      <c r="AC23" s="12" t="s">
        <v>22</v>
      </c>
      <c r="AD23" s="12" t="s">
        <v>23</v>
      </c>
    </row>
    <row r="24" spans="1:31" ht="18.75" customHeight="1" x14ac:dyDescent="0.25">
      <c r="A24" s="47" t="s">
        <v>24</v>
      </c>
      <c r="B24" s="47"/>
      <c r="C24" s="47"/>
      <c r="D24" s="47"/>
      <c r="E24" s="47"/>
      <c r="F24" s="47"/>
      <c r="G24" s="47"/>
      <c r="H24" s="47"/>
      <c r="I24" s="47"/>
      <c r="J24" s="47"/>
      <c r="K24" s="48"/>
      <c r="L24" s="16">
        <v>0</v>
      </c>
      <c r="M24" s="16">
        <v>0</v>
      </c>
      <c r="N24" s="16">
        <v>0</v>
      </c>
      <c r="O24" s="16">
        <v>1</v>
      </c>
      <c r="P24" s="16">
        <v>6</v>
      </c>
      <c r="Q24" s="16">
        <v>1</v>
      </c>
      <c r="R24" s="16">
        <v>8</v>
      </c>
      <c r="S24" s="17">
        <f>L24/$R24</f>
        <v>0</v>
      </c>
      <c r="T24" s="17">
        <f t="shared" ref="T24:X28" si="0">M24/$R24</f>
        <v>0</v>
      </c>
      <c r="U24" s="17">
        <f t="shared" si="0"/>
        <v>0</v>
      </c>
      <c r="V24" s="17">
        <f t="shared" si="0"/>
        <v>0.125</v>
      </c>
      <c r="W24" s="17">
        <f t="shared" si="0"/>
        <v>0.75</v>
      </c>
      <c r="X24" s="17">
        <f t="shared" si="0"/>
        <v>0.125</v>
      </c>
      <c r="Y24" s="18">
        <f>(L24+M24)/(L24+M24+N24+O24+P24)</f>
        <v>0</v>
      </c>
      <c r="Z24" s="18">
        <f>(N24+O24+P24)/(L24+M24+N24+O24+P24)</f>
        <v>1</v>
      </c>
      <c r="AA24" s="19">
        <v>4.8600000000000003</v>
      </c>
      <c r="AB24" s="19">
        <v>0.38</v>
      </c>
      <c r="AC24" s="20">
        <v>5</v>
      </c>
      <c r="AD24" s="20">
        <v>5</v>
      </c>
      <c r="AE24" s="21"/>
    </row>
    <row r="25" spans="1:31" ht="18.75" customHeight="1" x14ac:dyDescent="0.25">
      <c r="A25" s="47" t="s">
        <v>25</v>
      </c>
      <c r="B25" s="47" t="s">
        <v>26</v>
      </c>
      <c r="C25" s="47" t="s">
        <v>26</v>
      </c>
      <c r="D25" s="47" t="s">
        <v>26</v>
      </c>
      <c r="E25" s="47" t="s">
        <v>26</v>
      </c>
      <c r="F25" s="47" t="s">
        <v>26</v>
      </c>
      <c r="G25" s="47" t="s">
        <v>26</v>
      </c>
      <c r="H25" s="47" t="s">
        <v>26</v>
      </c>
      <c r="I25" s="47" t="s">
        <v>26</v>
      </c>
      <c r="J25" s="47" t="s">
        <v>26</v>
      </c>
      <c r="K25" s="48" t="s">
        <v>26</v>
      </c>
      <c r="L25" s="16">
        <v>0</v>
      </c>
      <c r="M25" s="16">
        <v>0</v>
      </c>
      <c r="N25" s="16">
        <v>0</v>
      </c>
      <c r="O25" s="16">
        <v>1</v>
      </c>
      <c r="P25" s="16">
        <v>7</v>
      </c>
      <c r="Q25" s="16">
        <v>0</v>
      </c>
      <c r="R25" s="16">
        <v>8</v>
      </c>
      <c r="S25" s="17">
        <f t="shared" ref="S25:X29" si="1">L25/$R25</f>
        <v>0</v>
      </c>
      <c r="T25" s="17">
        <f t="shared" si="0"/>
        <v>0</v>
      </c>
      <c r="U25" s="17">
        <f t="shared" si="0"/>
        <v>0</v>
      </c>
      <c r="V25" s="17">
        <f t="shared" si="0"/>
        <v>0.125</v>
      </c>
      <c r="W25" s="17">
        <f t="shared" si="0"/>
        <v>0.875</v>
      </c>
      <c r="X25" s="17">
        <f t="shared" si="0"/>
        <v>0</v>
      </c>
      <c r="Y25" s="18">
        <f t="shared" ref="Y25:Y29" si="2">(L25+M25)/(L25+M25+N25+O25+P25)</f>
        <v>0</v>
      </c>
      <c r="Z25" s="18">
        <f t="shared" ref="Z25:Z29" si="3">(N25+O25+P25)/(L25+M25+N25+O25+P25)</f>
        <v>1</v>
      </c>
      <c r="AA25" s="19">
        <v>4.88</v>
      </c>
      <c r="AB25" s="19">
        <v>0.35</v>
      </c>
      <c r="AC25" s="20">
        <v>5</v>
      </c>
      <c r="AD25" s="20">
        <v>5</v>
      </c>
      <c r="AE25" s="21"/>
    </row>
    <row r="26" spans="1:31" ht="18.75" customHeight="1" x14ac:dyDescent="0.25">
      <c r="A26" s="47" t="s">
        <v>27</v>
      </c>
      <c r="B26" s="47" t="s">
        <v>28</v>
      </c>
      <c r="C26" s="47" t="s">
        <v>28</v>
      </c>
      <c r="D26" s="47" t="s">
        <v>28</v>
      </c>
      <c r="E26" s="47" t="s">
        <v>28</v>
      </c>
      <c r="F26" s="47" t="s">
        <v>28</v>
      </c>
      <c r="G26" s="47" t="s">
        <v>28</v>
      </c>
      <c r="H26" s="47" t="s">
        <v>28</v>
      </c>
      <c r="I26" s="47" t="s">
        <v>28</v>
      </c>
      <c r="J26" s="47" t="s">
        <v>28</v>
      </c>
      <c r="K26" s="48" t="s">
        <v>28</v>
      </c>
      <c r="L26" s="16">
        <v>0</v>
      </c>
      <c r="M26" s="16">
        <v>0</v>
      </c>
      <c r="N26" s="16">
        <v>0</v>
      </c>
      <c r="O26" s="16">
        <v>2</v>
      </c>
      <c r="P26" s="16">
        <v>6</v>
      </c>
      <c r="Q26" s="16">
        <v>0</v>
      </c>
      <c r="R26" s="16">
        <v>8</v>
      </c>
      <c r="S26" s="17">
        <f t="shared" si="1"/>
        <v>0</v>
      </c>
      <c r="T26" s="17">
        <f t="shared" si="0"/>
        <v>0</v>
      </c>
      <c r="U26" s="17">
        <f t="shared" si="0"/>
        <v>0</v>
      </c>
      <c r="V26" s="17">
        <f t="shared" si="0"/>
        <v>0.25</v>
      </c>
      <c r="W26" s="17">
        <f t="shared" si="0"/>
        <v>0.75</v>
      </c>
      <c r="X26" s="17">
        <f t="shared" si="0"/>
        <v>0</v>
      </c>
      <c r="Y26" s="18">
        <f t="shared" si="2"/>
        <v>0</v>
      </c>
      <c r="Z26" s="18">
        <f t="shared" si="3"/>
        <v>1</v>
      </c>
      <c r="AA26" s="19">
        <v>4.75</v>
      </c>
      <c r="AB26" s="19">
        <v>0.46</v>
      </c>
      <c r="AC26" s="20">
        <v>5</v>
      </c>
      <c r="AD26" s="20">
        <v>5</v>
      </c>
      <c r="AE26" s="21"/>
    </row>
    <row r="27" spans="1:31" ht="18.75" customHeight="1" x14ac:dyDescent="0.25">
      <c r="A27" s="47" t="s">
        <v>29</v>
      </c>
      <c r="B27" s="47" t="s">
        <v>30</v>
      </c>
      <c r="C27" s="47" t="s">
        <v>30</v>
      </c>
      <c r="D27" s="47" t="s">
        <v>30</v>
      </c>
      <c r="E27" s="47" t="s">
        <v>30</v>
      </c>
      <c r="F27" s="47" t="s">
        <v>30</v>
      </c>
      <c r="G27" s="47" t="s">
        <v>30</v>
      </c>
      <c r="H27" s="47" t="s">
        <v>30</v>
      </c>
      <c r="I27" s="47" t="s">
        <v>30</v>
      </c>
      <c r="J27" s="47" t="s">
        <v>30</v>
      </c>
      <c r="K27" s="48" t="s">
        <v>30</v>
      </c>
      <c r="L27" s="16">
        <v>0</v>
      </c>
      <c r="M27" s="16">
        <v>0</v>
      </c>
      <c r="N27" s="16">
        <v>1</v>
      </c>
      <c r="O27" s="16">
        <v>2</v>
      </c>
      <c r="P27" s="16">
        <v>5</v>
      </c>
      <c r="Q27" s="16">
        <v>0</v>
      </c>
      <c r="R27" s="16">
        <v>8</v>
      </c>
      <c r="S27" s="17">
        <f t="shared" si="1"/>
        <v>0</v>
      </c>
      <c r="T27" s="17">
        <f t="shared" si="0"/>
        <v>0</v>
      </c>
      <c r="U27" s="17">
        <f t="shared" si="0"/>
        <v>0.125</v>
      </c>
      <c r="V27" s="17">
        <f t="shared" si="0"/>
        <v>0.25</v>
      </c>
      <c r="W27" s="17">
        <f t="shared" si="0"/>
        <v>0.625</v>
      </c>
      <c r="X27" s="17">
        <f t="shared" si="0"/>
        <v>0</v>
      </c>
      <c r="Y27" s="18">
        <f t="shared" si="2"/>
        <v>0</v>
      </c>
      <c r="Z27" s="18">
        <f t="shared" si="3"/>
        <v>1</v>
      </c>
      <c r="AA27" s="19">
        <v>4.5</v>
      </c>
      <c r="AB27" s="19">
        <v>0.76</v>
      </c>
      <c r="AC27" s="20">
        <v>5</v>
      </c>
      <c r="AD27" s="20">
        <v>5</v>
      </c>
      <c r="AE27" s="21"/>
    </row>
    <row r="28" spans="1:31" ht="18.75" customHeight="1" x14ac:dyDescent="0.25">
      <c r="A28" s="47" t="s">
        <v>31</v>
      </c>
      <c r="B28" s="47" t="s">
        <v>32</v>
      </c>
      <c r="C28" s="47" t="s">
        <v>32</v>
      </c>
      <c r="D28" s="47" t="s">
        <v>32</v>
      </c>
      <c r="E28" s="47" t="s">
        <v>32</v>
      </c>
      <c r="F28" s="47" t="s">
        <v>32</v>
      </c>
      <c r="G28" s="47" t="s">
        <v>32</v>
      </c>
      <c r="H28" s="47" t="s">
        <v>32</v>
      </c>
      <c r="I28" s="47" t="s">
        <v>32</v>
      </c>
      <c r="J28" s="47" t="s">
        <v>32</v>
      </c>
      <c r="K28" s="48" t="s">
        <v>32</v>
      </c>
      <c r="L28" s="16">
        <v>0</v>
      </c>
      <c r="M28" s="16">
        <v>0</v>
      </c>
      <c r="N28" s="16">
        <v>0</v>
      </c>
      <c r="O28" s="16">
        <v>2</v>
      </c>
      <c r="P28" s="16">
        <v>6</v>
      </c>
      <c r="Q28" s="16">
        <v>0</v>
      </c>
      <c r="R28" s="16">
        <v>8</v>
      </c>
      <c r="S28" s="17">
        <f t="shared" si="1"/>
        <v>0</v>
      </c>
      <c r="T28" s="17">
        <f t="shared" si="0"/>
        <v>0</v>
      </c>
      <c r="U28" s="17">
        <f t="shared" si="0"/>
        <v>0</v>
      </c>
      <c r="V28" s="17">
        <f t="shared" si="0"/>
        <v>0.25</v>
      </c>
      <c r="W28" s="17">
        <f t="shared" si="0"/>
        <v>0.75</v>
      </c>
      <c r="X28" s="17">
        <f t="shared" si="0"/>
        <v>0</v>
      </c>
      <c r="Y28" s="18">
        <f t="shared" si="2"/>
        <v>0</v>
      </c>
      <c r="Z28" s="18">
        <f t="shared" si="3"/>
        <v>1</v>
      </c>
      <c r="AA28" s="19">
        <v>4.75</v>
      </c>
      <c r="AB28" s="19">
        <v>0.46</v>
      </c>
      <c r="AC28" s="20">
        <v>5</v>
      </c>
      <c r="AD28" s="20">
        <v>5</v>
      </c>
      <c r="AE28" s="21"/>
    </row>
    <row r="29" spans="1:31" ht="37.5" customHeight="1" x14ac:dyDescent="0.25">
      <c r="A29" s="49" t="s">
        <v>33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22">
        <f>SUM(L24:L28)</f>
        <v>0</v>
      </c>
      <c r="M29" s="22">
        <f t="shared" ref="M29:R29" si="4">SUM(M24:M28)</f>
        <v>0</v>
      </c>
      <c r="N29" s="22">
        <f t="shared" si="4"/>
        <v>1</v>
      </c>
      <c r="O29" s="22">
        <f t="shared" si="4"/>
        <v>8</v>
      </c>
      <c r="P29" s="22">
        <f t="shared" si="4"/>
        <v>30</v>
      </c>
      <c r="Q29" s="22">
        <f t="shared" si="4"/>
        <v>1</v>
      </c>
      <c r="R29" s="22">
        <f t="shared" si="4"/>
        <v>40</v>
      </c>
      <c r="S29" s="23">
        <f t="shared" si="1"/>
        <v>0</v>
      </c>
      <c r="T29" s="23">
        <f t="shared" si="1"/>
        <v>0</v>
      </c>
      <c r="U29" s="23">
        <f t="shared" si="1"/>
        <v>2.5000000000000001E-2</v>
      </c>
      <c r="V29" s="23">
        <f t="shared" si="1"/>
        <v>0.2</v>
      </c>
      <c r="W29" s="23">
        <f t="shared" si="1"/>
        <v>0.75</v>
      </c>
      <c r="X29" s="23">
        <f t="shared" si="1"/>
        <v>2.5000000000000001E-2</v>
      </c>
      <c r="Y29" s="23">
        <f t="shared" si="2"/>
        <v>0</v>
      </c>
      <c r="Z29" s="23">
        <f t="shared" si="3"/>
        <v>1</v>
      </c>
      <c r="AA29" s="24">
        <f>AVERAGE(AA24:AA28)</f>
        <v>4.7480000000000002</v>
      </c>
      <c r="AB29" s="25"/>
      <c r="AC29" s="22">
        <f>MEDIAN(AC24:AC28)</f>
        <v>5</v>
      </c>
      <c r="AD29" s="26"/>
    </row>
    <row r="30" spans="1:31" ht="48.7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2" t="s">
        <v>11</v>
      </c>
      <c r="M30" s="12" t="s">
        <v>12</v>
      </c>
      <c r="N30" s="12" t="s">
        <v>13</v>
      </c>
      <c r="O30" s="12" t="s">
        <v>14</v>
      </c>
      <c r="P30" s="12" t="s">
        <v>15</v>
      </c>
      <c r="Q30" s="12" t="s">
        <v>16</v>
      </c>
      <c r="R30" s="13" t="s">
        <v>17</v>
      </c>
      <c r="S30" s="14" t="s">
        <v>11</v>
      </c>
      <c r="T30" s="14" t="s">
        <v>12</v>
      </c>
      <c r="U30" s="14" t="s">
        <v>13</v>
      </c>
      <c r="V30" s="14" t="s">
        <v>14</v>
      </c>
      <c r="W30" s="14" t="s">
        <v>15</v>
      </c>
      <c r="X30" s="14" t="s">
        <v>16</v>
      </c>
      <c r="Y30" s="15" t="s">
        <v>18</v>
      </c>
      <c r="Z30" s="15" t="s">
        <v>19</v>
      </c>
      <c r="AA30" s="12" t="s">
        <v>20</v>
      </c>
      <c r="AB30" s="12" t="s">
        <v>43</v>
      </c>
      <c r="AC30" s="12" t="s">
        <v>22</v>
      </c>
      <c r="AD30" s="12" t="s">
        <v>23</v>
      </c>
    </row>
    <row r="31" spans="1:31" ht="18.75" x14ac:dyDescent="0.25">
      <c r="A31" s="44" t="s">
        <v>34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20">
        <v>0</v>
      </c>
      <c r="M31" s="20">
        <v>0</v>
      </c>
      <c r="N31" s="20">
        <v>0</v>
      </c>
      <c r="O31" s="20">
        <v>1</v>
      </c>
      <c r="P31" s="20">
        <v>7</v>
      </c>
      <c r="Q31" s="20">
        <v>0</v>
      </c>
      <c r="R31" s="20">
        <v>8</v>
      </c>
      <c r="S31" s="17">
        <f>L31/$R31</f>
        <v>0</v>
      </c>
      <c r="T31" s="17">
        <f t="shared" ref="T31:X31" si="5">M31/$R31</f>
        <v>0</v>
      </c>
      <c r="U31" s="17">
        <f t="shared" si="5"/>
        <v>0</v>
      </c>
      <c r="V31" s="17">
        <f t="shared" si="5"/>
        <v>0.125</v>
      </c>
      <c r="W31" s="17">
        <f t="shared" si="5"/>
        <v>0.875</v>
      </c>
      <c r="X31" s="17">
        <f t="shared" si="5"/>
        <v>0</v>
      </c>
      <c r="Y31" s="18">
        <f>(L31+M31)/(L31+M31+N31+O31+P31)</f>
        <v>0</v>
      </c>
      <c r="Z31" s="18">
        <f>(N31+O31+P31)/(L31+M31+N31+O31+P31)</f>
        <v>1</v>
      </c>
      <c r="AA31" s="19">
        <v>4.88</v>
      </c>
      <c r="AB31" s="19">
        <v>0.35</v>
      </c>
      <c r="AC31" s="20">
        <v>5</v>
      </c>
      <c r="AD31" s="20">
        <v>5</v>
      </c>
      <c r="AE31" s="28"/>
    </row>
    <row r="32" spans="1:31" s="32" customFormat="1" ht="18.7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9"/>
      <c r="M32" s="29"/>
      <c r="N32" s="29"/>
      <c r="O32" s="29"/>
      <c r="P32" s="29"/>
      <c r="Q32" s="29"/>
      <c r="R32" s="30"/>
      <c r="S32" s="31"/>
      <c r="T32" s="31"/>
      <c r="U32" s="31"/>
      <c r="V32" s="31"/>
      <c r="W32" s="31"/>
      <c r="X32" s="31"/>
      <c r="Y32" s="30"/>
      <c r="Z32" s="30"/>
      <c r="AA32" s="40"/>
      <c r="AB32" s="40"/>
      <c r="AC32" s="41"/>
      <c r="AD32" s="42"/>
    </row>
    <row r="33" spans="1:31" ht="18.75" x14ac:dyDescent="0.25">
      <c r="A33" s="44" t="s">
        <v>35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20">
        <v>0</v>
      </c>
      <c r="M33" s="20">
        <v>0</v>
      </c>
      <c r="N33" s="20">
        <v>1</v>
      </c>
      <c r="O33" s="20">
        <v>1</v>
      </c>
      <c r="P33" s="20">
        <v>6</v>
      </c>
      <c r="Q33" s="20">
        <v>0</v>
      </c>
      <c r="R33" s="20">
        <v>8</v>
      </c>
      <c r="S33" s="17">
        <f>L33/$R33</f>
        <v>0</v>
      </c>
      <c r="T33" s="17">
        <f t="shared" ref="T33:X33" si="6">M33/$R33</f>
        <v>0</v>
      </c>
      <c r="U33" s="17">
        <f t="shared" si="6"/>
        <v>0.125</v>
      </c>
      <c r="V33" s="17">
        <f t="shared" si="6"/>
        <v>0.125</v>
      </c>
      <c r="W33" s="17">
        <f t="shared" si="6"/>
        <v>0.75</v>
      </c>
      <c r="X33" s="17">
        <f t="shared" si="6"/>
        <v>0</v>
      </c>
      <c r="Y33" s="18">
        <f>(L33+M33)/(L33+M33+N33+O33+P33)</f>
        <v>0</v>
      </c>
      <c r="Z33" s="18">
        <f>(N33+O33+P33)/(L33+M33+N33+O33+P33)</f>
        <v>1</v>
      </c>
      <c r="AA33" s="19">
        <v>4.63</v>
      </c>
      <c r="AB33" s="19">
        <v>0.74</v>
      </c>
      <c r="AC33" s="20">
        <v>5</v>
      </c>
      <c r="AD33" s="20">
        <v>5</v>
      </c>
      <c r="AE33" s="28"/>
    </row>
    <row r="35" spans="1:31" s="33" customFormat="1" x14ac:dyDescent="0.25"/>
    <row r="36" spans="1:31" ht="3.75" customHeight="1" x14ac:dyDescent="0.25"/>
    <row r="37" spans="1:31" hidden="1" x14ac:dyDescent="0.25"/>
    <row r="38" spans="1:31" ht="20.25" customHeight="1" x14ac:dyDescent="0.25">
      <c r="A38" s="28"/>
      <c r="B38" s="34"/>
      <c r="C38" s="34"/>
      <c r="D38" s="34"/>
      <c r="E38" s="34"/>
      <c r="F38" s="34"/>
      <c r="G38" s="34"/>
      <c r="H38" s="34"/>
    </row>
    <row r="39" spans="1:31" ht="33.75" customHeight="1" x14ac:dyDescent="0.25">
      <c r="A39" s="28"/>
    </row>
    <row r="40" spans="1:31" ht="18.75" x14ac:dyDescent="0.25">
      <c r="A40" s="28"/>
      <c r="B40" s="35"/>
      <c r="C40" s="21"/>
    </row>
    <row r="41" spans="1:31" ht="18.75" x14ac:dyDescent="0.25">
      <c r="A41" s="28"/>
      <c r="B41" s="36"/>
      <c r="C41" s="21"/>
    </row>
    <row r="42" spans="1:31" ht="18.75" x14ac:dyDescent="0.25">
      <c r="A42" s="28"/>
      <c r="B42" s="36"/>
      <c r="C42" s="21"/>
    </row>
    <row r="43" spans="1:31" x14ac:dyDescent="0.25">
      <c r="A43" s="28"/>
    </row>
    <row r="44" spans="1:31" x14ac:dyDescent="0.25">
      <c r="A44" s="28"/>
    </row>
    <row r="45" spans="1:31" x14ac:dyDescent="0.25">
      <c r="A45" s="28"/>
    </row>
    <row r="94" spans="2:6" ht="26.25" x14ac:dyDescent="0.25">
      <c r="B94" s="46" t="s">
        <v>36</v>
      </c>
      <c r="C94" s="46"/>
      <c r="D94" s="46"/>
      <c r="E94" s="46"/>
      <c r="F94" s="46"/>
    </row>
    <row r="95" spans="2:6" ht="86.25" customHeight="1" x14ac:dyDescent="0.25">
      <c r="B95" s="66" t="s">
        <v>45</v>
      </c>
      <c r="C95" s="66"/>
      <c r="D95" s="66"/>
      <c r="E95" s="66"/>
      <c r="F95" s="66"/>
    </row>
    <row r="96" spans="2:6" ht="40.5" customHeight="1" x14ac:dyDescent="0.25">
      <c r="B96" s="66" t="s">
        <v>46</v>
      </c>
      <c r="C96" s="66"/>
      <c r="D96" s="66"/>
      <c r="E96" s="66"/>
      <c r="F96" s="66"/>
    </row>
  </sheetData>
  <mergeCells count="25">
    <mergeCell ref="B95:F95"/>
    <mergeCell ref="B96:F96"/>
    <mergeCell ref="AA21:AD22"/>
    <mergeCell ref="A3:AD3"/>
    <mergeCell ref="A5:AD5"/>
    <mergeCell ref="A6:AD6"/>
    <mergeCell ref="A7:AD7"/>
    <mergeCell ref="A11:C11"/>
    <mergeCell ref="A12:C12"/>
    <mergeCell ref="A13:C13"/>
    <mergeCell ref="A21:K23"/>
    <mergeCell ref="L21:Q22"/>
    <mergeCell ref="S21:X22"/>
    <mergeCell ref="Y21:Z22"/>
    <mergeCell ref="A14:C14"/>
    <mergeCell ref="A15:C15"/>
    <mergeCell ref="A31:K31"/>
    <mergeCell ref="A33:K33"/>
    <mergeCell ref="B94:F94"/>
    <mergeCell ref="A24:K24"/>
    <mergeCell ref="A25:K25"/>
    <mergeCell ref="A26:K26"/>
    <mergeCell ref="A27:K27"/>
    <mergeCell ref="A28:K28"/>
    <mergeCell ref="A29:K29"/>
  </mergeCells>
  <pageMargins left="0.25" right="0.25" top="0.75" bottom="0.75" header="0.3" footer="0.3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2015-02-16T12:44:08Z</dcterms:created>
  <dcterms:modified xsi:type="dcterms:W3CDTF">2024-02-27T07:37:42Z</dcterms:modified>
</cp:coreProperties>
</file>