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"/>
    </mc:Choice>
  </mc:AlternateContent>
  <bookViews>
    <workbookView xWindow="0" yWindow="0" windowWidth="28800" windowHeight="11700" activeTab="2"/>
  </bookViews>
  <sheets>
    <sheet name="PDI  GLOBAL" sheetId="1" r:id="rId1"/>
    <sheet name="PDI  FUNCIONARIO" sheetId="2" r:id="rId2"/>
    <sheet name="PDI LABORAL" sheetId="5" r:id="rId3"/>
  </sheets>
  <definedNames>
    <definedName name="_xlnm.Print_Area" localSheetId="1">'PDI  FUNCIONARIO'!$A$1:$AN$135</definedName>
    <definedName name="_xlnm.Print_Area" localSheetId="0">'PDI  GLOBAL'!$A$1:$AN$91</definedName>
    <definedName name="_xlnm.Print_Area" localSheetId="2">'PDI LABORAL'!$A$1:$AN$111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1" i="2" l="1"/>
  <c r="AK52" i="2"/>
  <c r="AK53" i="2"/>
  <c r="AK54" i="2"/>
  <c r="AK55" i="2"/>
  <c r="AK56" i="2"/>
  <c r="AN104" i="5" l="1"/>
  <c r="AM104" i="5"/>
  <c r="AL104" i="5"/>
  <c r="AK104" i="5"/>
  <c r="AB104" i="5"/>
  <c r="AA104" i="5"/>
  <c r="AH104" i="5" s="1"/>
  <c r="Z104" i="5"/>
  <c r="Y104" i="5"/>
  <c r="X104" i="5"/>
  <c r="W104" i="5"/>
  <c r="V104" i="5"/>
  <c r="AN100" i="5"/>
  <c r="AM100" i="5"/>
  <c r="AL100" i="5"/>
  <c r="AK100" i="5"/>
  <c r="AB100" i="5"/>
  <c r="AF100" i="5" s="1"/>
  <c r="AA100" i="5"/>
  <c r="Z100" i="5"/>
  <c r="Y100" i="5"/>
  <c r="X100" i="5"/>
  <c r="W100" i="5"/>
  <c r="V100" i="5"/>
  <c r="AN99" i="5"/>
  <c r="AM99" i="5"/>
  <c r="AL99" i="5"/>
  <c r="AK99" i="5"/>
  <c r="AB99" i="5"/>
  <c r="AA99" i="5"/>
  <c r="AH99" i="5" s="1"/>
  <c r="Z99" i="5"/>
  <c r="Y99" i="5"/>
  <c r="X99" i="5"/>
  <c r="W99" i="5"/>
  <c r="AD99" i="5" s="1"/>
  <c r="V99" i="5"/>
  <c r="AN98" i="5"/>
  <c r="AM98" i="5"/>
  <c r="AL98" i="5"/>
  <c r="AK98" i="5"/>
  <c r="AB98" i="5"/>
  <c r="AA98" i="5"/>
  <c r="AH98" i="5" s="1"/>
  <c r="Z98" i="5"/>
  <c r="AG98" i="5" s="1"/>
  <c r="Y98" i="5"/>
  <c r="X98" i="5"/>
  <c r="W98" i="5"/>
  <c r="AD98" i="5" s="1"/>
  <c r="V98" i="5"/>
  <c r="AN97" i="5"/>
  <c r="AM97" i="5"/>
  <c r="AL97" i="5"/>
  <c r="AK97" i="5"/>
  <c r="AB97" i="5"/>
  <c r="AA97" i="5"/>
  <c r="Z97" i="5"/>
  <c r="Y97" i="5"/>
  <c r="X97" i="5"/>
  <c r="W97" i="5"/>
  <c r="V97" i="5"/>
  <c r="AN96" i="5"/>
  <c r="AM96" i="5"/>
  <c r="AL96" i="5"/>
  <c r="AK96" i="5"/>
  <c r="AB96" i="5"/>
  <c r="AA96" i="5"/>
  <c r="Z96" i="5"/>
  <c r="Y96" i="5"/>
  <c r="X96" i="5"/>
  <c r="W96" i="5"/>
  <c r="V96" i="5"/>
  <c r="AN95" i="5"/>
  <c r="AM95" i="5"/>
  <c r="AL95" i="5"/>
  <c r="AK95" i="5"/>
  <c r="AB95" i="5"/>
  <c r="AG95" i="5" s="1"/>
  <c r="AA95" i="5"/>
  <c r="Z95" i="5"/>
  <c r="Y95" i="5"/>
  <c r="X95" i="5"/>
  <c r="W95" i="5"/>
  <c r="V95" i="5"/>
  <c r="AN56" i="5"/>
  <c r="AM56" i="5"/>
  <c r="AL56" i="5"/>
  <c r="AK56" i="5"/>
  <c r="AB56" i="5"/>
  <c r="AA56" i="5"/>
  <c r="Z56" i="5"/>
  <c r="AG56" i="5" s="1"/>
  <c r="Y56" i="5"/>
  <c r="X56" i="5"/>
  <c r="W56" i="5"/>
  <c r="V56" i="5"/>
  <c r="AI56" i="5" s="1"/>
  <c r="AN55" i="5"/>
  <c r="AM55" i="5"/>
  <c r="AL55" i="5"/>
  <c r="AK55" i="5"/>
  <c r="AB55" i="5"/>
  <c r="AA55" i="5"/>
  <c r="AH55" i="5" s="1"/>
  <c r="Z55" i="5"/>
  <c r="AG55" i="5" s="1"/>
  <c r="Y55" i="5"/>
  <c r="X55" i="5"/>
  <c r="W55" i="5"/>
  <c r="AD55" i="5" s="1"/>
  <c r="V55" i="5"/>
  <c r="AN54" i="5"/>
  <c r="AM54" i="5"/>
  <c r="AL54" i="5"/>
  <c r="AK54" i="5"/>
  <c r="AB54" i="5"/>
  <c r="AA54" i="5"/>
  <c r="AH54" i="5" s="1"/>
  <c r="Z54" i="5"/>
  <c r="AG54" i="5" s="1"/>
  <c r="Y54" i="5"/>
  <c r="X54" i="5"/>
  <c r="W54" i="5"/>
  <c r="AD54" i="5" s="1"/>
  <c r="V54" i="5"/>
  <c r="AN53" i="5"/>
  <c r="AM53" i="5"/>
  <c r="AL53" i="5"/>
  <c r="AK53" i="5"/>
  <c r="AB53" i="5"/>
  <c r="AA53" i="5"/>
  <c r="Z53" i="5"/>
  <c r="Y53" i="5"/>
  <c r="X53" i="5"/>
  <c r="W53" i="5"/>
  <c r="V53" i="5"/>
  <c r="AN52" i="5"/>
  <c r="AM52" i="5"/>
  <c r="AL52" i="5"/>
  <c r="AK52" i="5"/>
  <c r="AB52" i="5"/>
  <c r="AC52" i="5" s="1"/>
  <c r="AA52" i="5"/>
  <c r="Z52" i="5"/>
  <c r="Y52" i="5"/>
  <c r="X52" i="5"/>
  <c r="W52" i="5"/>
  <c r="V52" i="5"/>
  <c r="AN51" i="5"/>
  <c r="AM51" i="5"/>
  <c r="AL51" i="5"/>
  <c r="AK51" i="5"/>
  <c r="AB51" i="5"/>
  <c r="AD51" i="5" s="1"/>
  <c r="AA51" i="5"/>
  <c r="Z51" i="5"/>
  <c r="Y51" i="5"/>
  <c r="X51" i="5"/>
  <c r="W51" i="5"/>
  <c r="V51" i="5"/>
  <c r="AN44" i="5"/>
  <c r="AM44" i="5"/>
  <c r="AL44" i="5"/>
  <c r="AK44" i="5"/>
  <c r="AB44" i="5"/>
  <c r="AA44" i="5"/>
  <c r="Z44" i="5"/>
  <c r="Y44" i="5"/>
  <c r="X44" i="5"/>
  <c r="AJ44" i="5" s="1"/>
  <c r="W44" i="5"/>
  <c r="V44" i="5"/>
  <c r="AN43" i="5"/>
  <c r="AM43" i="5"/>
  <c r="AL43" i="5"/>
  <c r="AK43" i="5"/>
  <c r="AB43" i="5"/>
  <c r="AF43" i="5" s="1"/>
  <c r="AA43" i="5"/>
  <c r="Z43" i="5"/>
  <c r="Y43" i="5"/>
  <c r="X43" i="5"/>
  <c r="W43" i="5"/>
  <c r="V43" i="5"/>
  <c r="AN42" i="5"/>
  <c r="AM42" i="5"/>
  <c r="AL42" i="5"/>
  <c r="AK42" i="5"/>
  <c r="AB42" i="5"/>
  <c r="AA42" i="5"/>
  <c r="Z42" i="5"/>
  <c r="AG42" i="5" s="1"/>
  <c r="Y42" i="5"/>
  <c r="X42" i="5"/>
  <c r="W42" i="5"/>
  <c r="V42" i="5"/>
  <c r="AI42" i="5" s="1"/>
  <c r="AN41" i="5"/>
  <c r="AM41" i="5"/>
  <c r="AL41" i="5"/>
  <c r="AK41" i="5"/>
  <c r="AB41" i="5"/>
  <c r="AA41" i="5"/>
  <c r="AH41" i="5" s="1"/>
  <c r="Z41" i="5"/>
  <c r="AG41" i="5" s="1"/>
  <c r="Y41" i="5"/>
  <c r="X41" i="5"/>
  <c r="W41" i="5"/>
  <c r="AD41" i="5" s="1"/>
  <c r="V41" i="5"/>
  <c r="E32" i="5"/>
  <c r="AC41" i="5" l="1"/>
  <c r="AI41" i="5"/>
  <c r="AE51" i="5"/>
  <c r="AJ51" i="5"/>
  <c r="AE52" i="5"/>
  <c r="AJ52" i="5"/>
  <c r="AC54" i="5"/>
  <c r="AI54" i="5"/>
  <c r="AC55" i="5"/>
  <c r="AI55" i="5"/>
  <c r="AE96" i="5"/>
  <c r="AJ96" i="5"/>
  <c r="AC98" i="5"/>
  <c r="AI98" i="5"/>
  <c r="AE100" i="5"/>
  <c r="AJ100" i="5"/>
  <c r="AE43" i="5"/>
  <c r="AJ43" i="5"/>
  <c r="AE44" i="5"/>
  <c r="AF51" i="5"/>
  <c r="AI53" i="5"/>
  <c r="AE95" i="5"/>
  <c r="AJ95" i="5"/>
  <c r="AI97" i="5"/>
  <c r="AE99" i="5"/>
  <c r="AJ99" i="5"/>
  <c r="AI104" i="5"/>
  <c r="AE41" i="5"/>
  <c r="AJ41" i="5"/>
  <c r="AE42" i="5"/>
  <c r="AJ42" i="5"/>
  <c r="AC42" i="5"/>
  <c r="AC44" i="5"/>
  <c r="AI44" i="5"/>
  <c r="AG44" i="5"/>
  <c r="AC51" i="5"/>
  <c r="AI51" i="5"/>
  <c r="AI52" i="5"/>
  <c r="AG52" i="5"/>
  <c r="AJ54" i="5"/>
  <c r="AE55" i="5"/>
  <c r="AJ55" i="5"/>
  <c r="AE56" i="5"/>
  <c r="AJ56" i="5"/>
  <c r="AC56" i="5"/>
  <c r="AI96" i="5"/>
  <c r="AE98" i="5"/>
  <c r="AJ98" i="5"/>
  <c r="AI100" i="5"/>
  <c r="AF41" i="5"/>
  <c r="AI43" i="5"/>
  <c r="AD44" i="5"/>
  <c r="AH44" i="5"/>
  <c r="AH51" i="5"/>
  <c r="AE53" i="5"/>
  <c r="AJ53" i="5"/>
  <c r="AF53" i="5"/>
  <c r="AE54" i="5"/>
  <c r="AF55" i="5"/>
  <c r="AI95" i="5"/>
  <c r="AE97" i="5"/>
  <c r="AJ97" i="5"/>
  <c r="AD97" i="5"/>
  <c r="AI99" i="5"/>
  <c r="AE104" i="5"/>
  <c r="AJ104" i="5"/>
  <c r="AG51" i="5"/>
  <c r="AF95" i="5"/>
  <c r="AH97" i="5"/>
  <c r="AG99" i="5"/>
  <c r="AD42" i="5"/>
  <c r="AH42" i="5"/>
  <c r="AD52" i="5"/>
  <c r="AH52" i="5"/>
  <c r="AD56" i="5"/>
  <c r="AH56" i="5"/>
  <c r="AF96" i="5"/>
  <c r="AD104" i="5"/>
  <c r="AF97" i="5"/>
  <c r="AF104" i="5"/>
  <c r="AF42" i="5"/>
  <c r="AF52" i="5"/>
  <c r="AF56" i="5"/>
  <c r="AC96" i="5"/>
  <c r="AG96" i="5"/>
  <c r="AC97" i="5"/>
  <c r="AG97" i="5"/>
  <c r="AC100" i="5"/>
  <c r="AG100" i="5"/>
  <c r="AC104" i="5"/>
  <c r="AG104" i="5"/>
  <c r="AD43" i="5"/>
  <c r="AH43" i="5"/>
  <c r="AF44" i="5"/>
  <c r="AD53" i="5"/>
  <c r="AH53" i="5"/>
  <c r="AF54" i="5"/>
  <c r="AD95" i="5"/>
  <c r="AH95" i="5"/>
  <c r="AD96" i="5"/>
  <c r="AH96" i="5"/>
  <c r="AF98" i="5"/>
  <c r="AD100" i="5"/>
  <c r="AH100" i="5"/>
  <c r="AF99" i="5"/>
  <c r="AC43" i="5"/>
  <c r="AG43" i="5"/>
  <c r="AC53" i="5"/>
  <c r="AG53" i="5"/>
  <c r="AC95" i="5"/>
  <c r="AC99" i="5"/>
  <c r="AN128" i="2" l="1"/>
  <c r="AM128" i="2"/>
  <c r="AL128" i="2"/>
  <c r="AK128" i="2"/>
  <c r="AB128" i="2"/>
  <c r="AA128" i="2"/>
  <c r="Z128" i="2"/>
  <c r="Y128" i="2"/>
  <c r="X128" i="2"/>
  <c r="AE128" i="2" s="1"/>
  <c r="W128" i="2"/>
  <c r="V128" i="2"/>
  <c r="AN124" i="2"/>
  <c r="AM124" i="2"/>
  <c r="AL124" i="2"/>
  <c r="AK124" i="2"/>
  <c r="AB124" i="2"/>
  <c r="AA124" i="2"/>
  <c r="Z124" i="2"/>
  <c r="Y124" i="2"/>
  <c r="X124" i="2"/>
  <c r="W124" i="2"/>
  <c r="V124" i="2"/>
  <c r="AN123" i="2"/>
  <c r="AM123" i="2"/>
  <c r="AL123" i="2"/>
  <c r="AK123" i="2"/>
  <c r="AB123" i="2"/>
  <c r="AA123" i="2"/>
  <c r="Z123" i="2"/>
  <c r="Y123" i="2"/>
  <c r="X123" i="2"/>
  <c r="W123" i="2"/>
  <c r="V123" i="2"/>
  <c r="AN122" i="2"/>
  <c r="AM122" i="2"/>
  <c r="AL122" i="2"/>
  <c r="AK122" i="2"/>
  <c r="AB122" i="2"/>
  <c r="AA122" i="2"/>
  <c r="Z122" i="2"/>
  <c r="Y122" i="2"/>
  <c r="X122" i="2"/>
  <c r="W122" i="2"/>
  <c r="V122" i="2"/>
  <c r="AN121" i="2"/>
  <c r="AM121" i="2"/>
  <c r="AL121" i="2"/>
  <c r="AK121" i="2"/>
  <c r="AB121" i="2"/>
  <c r="AA121" i="2"/>
  <c r="Z121" i="2"/>
  <c r="Y121" i="2"/>
  <c r="X121" i="2"/>
  <c r="W121" i="2"/>
  <c r="V121" i="2"/>
  <c r="AN120" i="2"/>
  <c r="AM120" i="2"/>
  <c r="AL120" i="2"/>
  <c r="AK120" i="2"/>
  <c r="AB120" i="2"/>
  <c r="AA120" i="2"/>
  <c r="Z120" i="2"/>
  <c r="Y120" i="2"/>
  <c r="X120" i="2"/>
  <c r="W120" i="2"/>
  <c r="V120" i="2"/>
  <c r="AN119" i="2"/>
  <c r="AM119" i="2"/>
  <c r="AL119" i="2"/>
  <c r="AK119" i="2"/>
  <c r="AB119" i="2"/>
  <c r="AA119" i="2"/>
  <c r="Z119" i="2"/>
  <c r="Y119" i="2"/>
  <c r="X119" i="2"/>
  <c r="W119" i="2"/>
  <c r="V119" i="2"/>
  <c r="AN56" i="2"/>
  <c r="AM56" i="2"/>
  <c r="AL56" i="2"/>
  <c r="AB56" i="2"/>
  <c r="AA56" i="2"/>
  <c r="Z56" i="2"/>
  <c r="Y56" i="2"/>
  <c r="X56" i="2"/>
  <c r="W56" i="2"/>
  <c r="V56" i="2"/>
  <c r="AN55" i="2"/>
  <c r="AM55" i="2"/>
  <c r="AL55" i="2"/>
  <c r="AB55" i="2"/>
  <c r="AA55" i="2"/>
  <c r="Z55" i="2"/>
  <c r="Y55" i="2"/>
  <c r="X55" i="2"/>
  <c r="W55" i="2"/>
  <c r="V55" i="2"/>
  <c r="AN54" i="2"/>
  <c r="AM54" i="2"/>
  <c r="AL54" i="2"/>
  <c r="AB54" i="2"/>
  <c r="AA54" i="2"/>
  <c r="Z54" i="2"/>
  <c r="Y54" i="2"/>
  <c r="X54" i="2"/>
  <c r="W54" i="2"/>
  <c r="V54" i="2"/>
  <c r="AN53" i="2"/>
  <c r="AM53" i="2"/>
  <c r="AL53" i="2"/>
  <c r="AB53" i="2"/>
  <c r="AA53" i="2"/>
  <c r="Z53" i="2"/>
  <c r="Y53" i="2"/>
  <c r="X53" i="2"/>
  <c r="W53" i="2"/>
  <c r="V53" i="2"/>
  <c r="AN52" i="2"/>
  <c r="AM52" i="2"/>
  <c r="AL52" i="2"/>
  <c r="AB52" i="2"/>
  <c r="AA52" i="2"/>
  <c r="Z52" i="2"/>
  <c r="Y52" i="2"/>
  <c r="X52" i="2"/>
  <c r="W52" i="2"/>
  <c r="V52" i="2"/>
  <c r="AN51" i="2"/>
  <c r="AM51" i="2"/>
  <c r="AL51" i="2"/>
  <c r="AB51" i="2"/>
  <c r="AA51" i="2"/>
  <c r="Z51" i="2"/>
  <c r="Y51" i="2"/>
  <c r="X51" i="2"/>
  <c r="W51" i="2"/>
  <c r="V51" i="2"/>
  <c r="AN44" i="2"/>
  <c r="AM44" i="2"/>
  <c r="AL44" i="2"/>
  <c r="AK44" i="2"/>
  <c r="AB44" i="2"/>
  <c r="AA44" i="2"/>
  <c r="Z44" i="2"/>
  <c r="Y44" i="2"/>
  <c r="X44" i="2"/>
  <c r="W44" i="2"/>
  <c r="V44" i="2"/>
  <c r="AN43" i="2"/>
  <c r="AM43" i="2"/>
  <c r="AL43" i="2"/>
  <c r="AK43" i="2"/>
  <c r="AB43" i="2"/>
  <c r="AA43" i="2"/>
  <c r="Z43" i="2"/>
  <c r="Y43" i="2"/>
  <c r="X43" i="2"/>
  <c r="W43" i="2"/>
  <c r="V43" i="2"/>
  <c r="AN42" i="2"/>
  <c r="AM42" i="2"/>
  <c r="AL42" i="2"/>
  <c r="AK42" i="2"/>
  <c r="AB42" i="2"/>
  <c r="AA42" i="2"/>
  <c r="Z42" i="2"/>
  <c r="Y42" i="2"/>
  <c r="X42" i="2"/>
  <c r="W42" i="2"/>
  <c r="V42" i="2"/>
  <c r="AN41" i="2"/>
  <c r="AM41" i="2"/>
  <c r="AL41" i="2"/>
  <c r="AK41" i="2"/>
  <c r="AB41" i="2"/>
  <c r="AA41" i="2"/>
  <c r="Z41" i="2"/>
  <c r="Y41" i="2"/>
  <c r="X41" i="2"/>
  <c r="W41" i="2"/>
  <c r="V41" i="2"/>
  <c r="E32" i="2"/>
  <c r="AD121" i="2" l="1"/>
  <c r="AH128" i="2"/>
  <c r="AJ44" i="2"/>
  <c r="AI120" i="2"/>
  <c r="AI124" i="2"/>
  <c r="AI42" i="2"/>
  <c r="AE122" i="2"/>
  <c r="AJ122" i="2"/>
  <c r="AI41" i="2"/>
  <c r="AJ43" i="2"/>
  <c r="AI51" i="2"/>
  <c r="AE52" i="2"/>
  <c r="AJ52" i="2"/>
  <c r="AI53" i="2"/>
  <c r="AE54" i="2"/>
  <c r="AJ54" i="2"/>
  <c r="AI55" i="2"/>
  <c r="AE56" i="2"/>
  <c r="AJ56" i="2"/>
  <c r="AI119" i="2"/>
  <c r="AI123" i="2"/>
  <c r="AE42" i="2"/>
  <c r="AJ42" i="2"/>
  <c r="AI44" i="2"/>
  <c r="AE120" i="2"/>
  <c r="AJ120" i="2"/>
  <c r="AI122" i="2"/>
  <c r="AE124" i="2"/>
  <c r="AJ124" i="2"/>
  <c r="AE41" i="2"/>
  <c r="AJ41" i="2"/>
  <c r="AI43" i="2"/>
  <c r="AE51" i="2"/>
  <c r="AJ51" i="2"/>
  <c r="AI52" i="2"/>
  <c r="AE53" i="2"/>
  <c r="AJ53" i="2"/>
  <c r="AI54" i="2"/>
  <c r="AE55" i="2"/>
  <c r="AJ55" i="2"/>
  <c r="AI56" i="2"/>
  <c r="AE119" i="2"/>
  <c r="AJ119" i="2"/>
  <c r="AI121" i="2"/>
  <c r="AE123" i="2"/>
  <c r="AJ123" i="2"/>
  <c r="AE121" i="2"/>
  <c r="AJ121" i="2"/>
  <c r="AC128" i="2"/>
  <c r="AE44" i="2"/>
  <c r="AF128" i="2"/>
  <c r="AC51" i="2"/>
  <c r="AF56" i="2"/>
  <c r="AD120" i="2"/>
  <c r="AH120" i="2"/>
  <c r="AH121" i="2"/>
  <c r="AG128" i="2"/>
  <c r="AD128" i="2"/>
  <c r="AD41" i="2"/>
  <c r="AH41" i="2"/>
  <c r="AH51" i="2"/>
  <c r="AG55" i="2"/>
  <c r="AE43" i="2"/>
  <c r="AF53" i="2"/>
  <c r="AF51" i="2"/>
  <c r="AC41" i="2"/>
  <c r="AG41" i="2"/>
  <c r="AG43" i="2"/>
  <c r="AD55" i="2"/>
  <c r="AG56" i="2"/>
  <c r="AD43" i="2"/>
  <c r="AH43" i="2"/>
  <c r="AD44" i="2"/>
  <c r="AH44" i="2"/>
  <c r="AF54" i="2"/>
  <c r="AG51" i="2"/>
  <c r="AC54" i="2"/>
  <c r="AG54" i="2"/>
  <c r="AC55" i="2"/>
  <c r="AF120" i="2"/>
  <c r="AC124" i="2"/>
  <c r="AG124" i="2"/>
  <c r="AC44" i="2"/>
  <c r="AD51" i="2"/>
  <c r="AD54" i="2"/>
  <c r="AH54" i="2"/>
  <c r="AH55" i="2"/>
  <c r="AF119" i="2"/>
  <c r="AC121" i="2"/>
  <c r="AG121" i="2"/>
  <c r="AD123" i="2"/>
  <c r="AH123" i="2"/>
  <c r="AD124" i="2"/>
  <c r="AH124" i="2"/>
  <c r="AF44" i="2"/>
  <c r="AD53" i="2"/>
  <c r="AH53" i="2"/>
  <c r="AF55" i="2"/>
  <c r="AF123" i="2"/>
  <c r="AF124" i="2"/>
  <c r="AC120" i="2"/>
  <c r="AG120" i="2"/>
  <c r="AG122" i="2"/>
  <c r="AG42" i="2"/>
  <c r="AF41" i="2"/>
  <c r="AG44" i="2"/>
  <c r="AC52" i="2"/>
  <c r="AD119" i="2"/>
  <c r="AH119" i="2"/>
  <c r="AF121" i="2"/>
  <c r="AF52" i="2"/>
  <c r="AC42" i="2"/>
  <c r="AF43" i="2"/>
  <c r="AG52" i="2"/>
  <c r="AD42" i="2"/>
  <c r="AH42" i="2"/>
  <c r="AC43" i="2"/>
  <c r="AD52" i="2"/>
  <c r="AH52" i="2"/>
  <c r="AC53" i="2"/>
  <c r="AG53" i="2"/>
  <c r="AD56" i="2"/>
  <c r="AH56" i="2"/>
  <c r="AC119" i="2"/>
  <c r="AG119" i="2"/>
  <c r="AD122" i="2"/>
  <c r="AH122" i="2"/>
  <c r="AC123" i="2"/>
  <c r="AG123" i="2"/>
  <c r="AF122" i="2"/>
  <c r="AF42" i="2"/>
  <c r="AC56" i="2"/>
  <c r="AC122" i="2"/>
  <c r="AL86" i="1" l="1"/>
  <c r="AM86" i="1"/>
  <c r="AN86" i="1"/>
  <c r="AK86" i="1"/>
  <c r="W86" i="1"/>
  <c r="X86" i="1"/>
  <c r="Y86" i="1"/>
  <c r="Z86" i="1"/>
  <c r="AA86" i="1"/>
  <c r="AB86" i="1"/>
  <c r="V86" i="1"/>
  <c r="AK78" i="1"/>
  <c r="AL78" i="1"/>
  <c r="AM78" i="1"/>
  <c r="AN78" i="1"/>
  <c r="AK79" i="1"/>
  <c r="AL79" i="1"/>
  <c r="AM79" i="1"/>
  <c r="AN79" i="1"/>
  <c r="AK80" i="1"/>
  <c r="AL80" i="1"/>
  <c r="AM80" i="1"/>
  <c r="AN80" i="1"/>
  <c r="AK81" i="1"/>
  <c r="AL81" i="1"/>
  <c r="AM81" i="1"/>
  <c r="AN81" i="1"/>
  <c r="AK82" i="1"/>
  <c r="AL82" i="1"/>
  <c r="AM82" i="1"/>
  <c r="AN82" i="1"/>
  <c r="AL77" i="1"/>
  <c r="AM77" i="1"/>
  <c r="AN77" i="1"/>
  <c r="AK77" i="1"/>
  <c r="V78" i="1"/>
  <c r="W78" i="1"/>
  <c r="X78" i="1"/>
  <c r="Y78" i="1"/>
  <c r="Z78" i="1"/>
  <c r="AA78" i="1"/>
  <c r="AB78" i="1"/>
  <c r="V79" i="1"/>
  <c r="W79" i="1"/>
  <c r="X79" i="1"/>
  <c r="Y79" i="1"/>
  <c r="Z79" i="1"/>
  <c r="AA79" i="1"/>
  <c r="AB79" i="1"/>
  <c r="V80" i="1"/>
  <c r="W80" i="1"/>
  <c r="X80" i="1"/>
  <c r="AJ80" i="1" s="1"/>
  <c r="Y80" i="1"/>
  <c r="Z80" i="1"/>
  <c r="AA80" i="1"/>
  <c r="AB80" i="1"/>
  <c r="V81" i="1"/>
  <c r="W81" i="1"/>
  <c r="X81" i="1"/>
  <c r="Y81" i="1"/>
  <c r="Z81" i="1"/>
  <c r="AA81" i="1"/>
  <c r="AB81" i="1"/>
  <c r="V82" i="1"/>
  <c r="AI82" i="1" s="1"/>
  <c r="W82" i="1"/>
  <c r="X82" i="1"/>
  <c r="Y82" i="1"/>
  <c r="Z82" i="1"/>
  <c r="AA82" i="1"/>
  <c r="AB82" i="1"/>
  <c r="W77" i="1"/>
  <c r="X77" i="1"/>
  <c r="AJ77" i="1" s="1"/>
  <c r="Y77" i="1"/>
  <c r="Z77" i="1"/>
  <c r="AA77" i="1"/>
  <c r="AB77" i="1"/>
  <c r="V77" i="1"/>
  <c r="AK52" i="1"/>
  <c r="AL52" i="1"/>
  <c r="AM52" i="1"/>
  <c r="AN52" i="1"/>
  <c r="AK53" i="1"/>
  <c r="AL53" i="1"/>
  <c r="AM53" i="1"/>
  <c r="AN53" i="1"/>
  <c r="AK54" i="1"/>
  <c r="AL54" i="1"/>
  <c r="AM54" i="1"/>
  <c r="AN54" i="1"/>
  <c r="AK55" i="1"/>
  <c r="AL55" i="1"/>
  <c r="AM55" i="1"/>
  <c r="AN55" i="1"/>
  <c r="AK56" i="1"/>
  <c r="AL56" i="1"/>
  <c r="AM56" i="1"/>
  <c r="AN56" i="1"/>
  <c r="AL51" i="1"/>
  <c r="AM51" i="1"/>
  <c r="AN51" i="1"/>
  <c r="AK51" i="1"/>
  <c r="V52" i="1"/>
  <c r="W52" i="1"/>
  <c r="X52" i="1"/>
  <c r="AJ52" i="1" s="1"/>
  <c r="Y52" i="1"/>
  <c r="Z52" i="1"/>
  <c r="AA52" i="1"/>
  <c r="AB52" i="1"/>
  <c r="V53" i="1"/>
  <c r="W53" i="1"/>
  <c r="X53" i="1"/>
  <c r="Y53" i="1"/>
  <c r="Z53" i="1"/>
  <c r="AA53" i="1"/>
  <c r="AB53" i="1"/>
  <c r="V54" i="1"/>
  <c r="AI54" i="1" s="1"/>
  <c r="W54" i="1"/>
  <c r="X54" i="1"/>
  <c r="Y54" i="1"/>
  <c r="Z54" i="1"/>
  <c r="AA54" i="1"/>
  <c r="AB54" i="1"/>
  <c r="V55" i="1"/>
  <c r="W55" i="1"/>
  <c r="X55" i="1"/>
  <c r="Y55" i="1"/>
  <c r="Z55" i="1"/>
  <c r="AA55" i="1"/>
  <c r="AB55" i="1"/>
  <c r="V56" i="1"/>
  <c r="W56" i="1"/>
  <c r="X56" i="1"/>
  <c r="AJ56" i="1" s="1"/>
  <c r="Y56" i="1"/>
  <c r="Z56" i="1"/>
  <c r="AA56" i="1"/>
  <c r="AB56" i="1"/>
  <c r="W51" i="1"/>
  <c r="X51" i="1"/>
  <c r="Y51" i="1"/>
  <c r="Z51" i="1"/>
  <c r="AA51" i="1"/>
  <c r="AB51" i="1"/>
  <c r="V51" i="1"/>
  <c r="AK42" i="1"/>
  <c r="AL42" i="1"/>
  <c r="AM42" i="1"/>
  <c r="AN42" i="1"/>
  <c r="AK43" i="1"/>
  <c r="AL43" i="1"/>
  <c r="AM43" i="1"/>
  <c r="AN43" i="1"/>
  <c r="AK44" i="1"/>
  <c r="AL44" i="1"/>
  <c r="AM44" i="1"/>
  <c r="AN44" i="1"/>
  <c r="AL41" i="1"/>
  <c r="AM41" i="1"/>
  <c r="AN41" i="1"/>
  <c r="AK41" i="1"/>
  <c r="V42" i="1"/>
  <c r="AI42" i="1" s="1"/>
  <c r="W42" i="1"/>
  <c r="X42" i="1"/>
  <c r="Y42" i="1"/>
  <c r="Z42" i="1"/>
  <c r="AA42" i="1"/>
  <c r="AB42" i="1"/>
  <c r="V43" i="1"/>
  <c r="W43" i="1"/>
  <c r="X43" i="1"/>
  <c r="Y43" i="1"/>
  <c r="Z43" i="1"/>
  <c r="AA43" i="1"/>
  <c r="AB43" i="1"/>
  <c r="V44" i="1"/>
  <c r="W44" i="1"/>
  <c r="X44" i="1"/>
  <c r="AJ44" i="1" s="1"/>
  <c r="Y44" i="1"/>
  <c r="Z44" i="1"/>
  <c r="AA44" i="1"/>
  <c r="AB44" i="1"/>
  <c r="W41" i="1"/>
  <c r="X41" i="1"/>
  <c r="Y41" i="1"/>
  <c r="Z41" i="1"/>
  <c r="AA41" i="1"/>
  <c r="AB41" i="1"/>
  <c r="V41" i="1"/>
  <c r="AC82" i="1"/>
  <c r="AD82" i="1"/>
  <c r="AE82" i="1"/>
  <c r="AF82" i="1"/>
  <c r="AG82" i="1"/>
  <c r="AH82" i="1"/>
  <c r="AI78" i="1" l="1"/>
  <c r="AI41" i="1"/>
  <c r="AI43" i="1"/>
  <c r="AI51" i="1"/>
  <c r="AI55" i="1"/>
  <c r="AJ53" i="1"/>
  <c r="AJ81" i="1"/>
  <c r="AI79" i="1"/>
  <c r="AI86" i="1"/>
  <c r="AJ41" i="1"/>
  <c r="AI44" i="1"/>
  <c r="AJ42" i="1"/>
  <c r="AJ51" i="1"/>
  <c r="AI56" i="1"/>
  <c r="AJ54" i="1"/>
  <c r="AI52" i="1"/>
  <c r="AJ82" i="1"/>
  <c r="AI80" i="1"/>
  <c r="AJ78" i="1"/>
  <c r="AJ86" i="1"/>
  <c r="AJ43" i="1"/>
  <c r="AJ55" i="1"/>
  <c r="AI53" i="1"/>
  <c r="AI77" i="1"/>
  <c r="AI81" i="1"/>
  <c r="AJ79" i="1"/>
  <c r="AH56" i="1"/>
  <c r="AG56" i="1"/>
  <c r="AF56" i="1"/>
  <c r="AE56" i="1"/>
  <c r="AD56" i="1"/>
  <c r="AC56" i="1"/>
  <c r="AE86" i="1"/>
  <c r="AE81" i="1"/>
  <c r="AE80" i="1"/>
  <c r="AG79" i="1"/>
  <c r="AE79" i="1"/>
  <c r="AC79" i="1"/>
  <c r="AE78" i="1"/>
  <c r="AE77" i="1"/>
  <c r="AF55" i="1"/>
  <c r="AE55" i="1"/>
  <c r="AC54" i="1"/>
  <c r="AH54" i="1"/>
  <c r="AG54" i="1"/>
  <c r="AF54" i="1"/>
  <c r="AE54" i="1"/>
  <c r="AD54" i="1"/>
  <c r="AH53" i="1"/>
  <c r="AF53" i="1"/>
  <c r="AE53" i="1"/>
  <c r="AD53" i="1"/>
  <c r="AC53" i="1"/>
  <c r="AE52" i="1"/>
  <c r="AE51" i="1"/>
  <c r="AH44" i="1"/>
  <c r="AG44" i="1"/>
  <c r="AE44" i="1"/>
  <c r="AD44" i="1"/>
  <c r="AC44" i="1"/>
  <c r="AE43" i="1"/>
  <c r="AE42" i="1"/>
  <c r="AH41" i="1"/>
  <c r="AG41" i="1"/>
  <c r="AE41" i="1"/>
  <c r="AD41" i="1"/>
  <c r="AC41" i="1"/>
  <c r="J32" i="1"/>
  <c r="E32" i="1"/>
  <c r="AD81" i="1" l="1"/>
  <c r="AH81" i="1"/>
  <c r="AF80" i="1"/>
  <c r="AD77" i="1"/>
  <c r="AH77" i="1"/>
  <c r="AF79" i="1"/>
  <c r="AD79" i="1"/>
  <c r="AH79" i="1"/>
  <c r="AG53" i="1"/>
  <c r="AD78" i="1"/>
  <c r="AH78" i="1"/>
  <c r="AD80" i="1"/>
  <c r="AH80" i="1"/>
  <c r="AF81" i="1"/>
  <c r="AC52" i="1"/>
  <c r="AG52" i="1"/>
  <c r="AD52" i="1"/>
  <c r="AD55" i="1"/>
  <c r="AH55" i="1"/>
  <c r="AF77" i="1"/>
  <c r="AD86" i="1"/>
  <c r="AH86" i="1"/>
  <c r="AH52" i="1"/>
  <c r="AF78" i="1"/>
  <c r="AF86" i="1"/>
  <c r="AH42" i="1"/>
  <c r="AG42" i="1"/>
  <c r="AD43" i="1"/>
  <c r="AH43" i="1"/>
  <c r="AD51" i="1"/>
  <c r="AH51" i="1"/>
  <c r="AF52" i="1"/>
  <c r="AC77" i="1"/>
  <c r="AG77" i="1"/>
  <c r="AC78" i="1"/>
  <c r="AG78" i="1"/>
  <c r="AC81" i="1"/>
  <c r="AG81" i="1"/>
  <c r="AC86" i="1"/>
  <c r="AG86" i="1"/>
  <c r="AF44" i="1"/>
  <c r="AF42" i="1"/>
  <c r="AC42" i="1"/>
  <c r="AD42" i="1"/>
  <c r="AF41" i="1"/>
  <c r="AG43" i="1"/>
  <c r="AG51" i="1"/>
  <c r="AF43" i="1"/>
  <c r="AC43" i="1"/>
  <c r="AC51" i="1"/>
  <c r="AG55" i="1"/>
  <c r="AC80" i="1"/>
  <c r="AF51" i="1"/>
  <c r="AC55" i="1"/>
  <c r="AG80" i="1"/>
</calcChain>
</file>

<file path=xl/sharedStrings.xml><?xml version="1.0" encoding="utf-8"?>
<sst xmlns="http://schemas.openxmlformats.org/spreadsheetml/2006/main" count="618" uniqueCount="196">
  <si>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</si>
  <si>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</si>
  <si>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Por favor, indica tu sexo:</t>
  </si>
  <si>
    <t>Régimen Jurídico:</t>
  </si>
  <si>
    <t>Hombre</t>
  </si>
  <si>
    <t>Funcionario</t>
  </si>
  <si>
    <t>Mujer</t>
  </si>
  <si>
    <t>Laboral</t>
  </si>
  <si>
    <t>Total</t>
  </si>
  <si>
    <t>FRECUENCIAS ABSOLUTAS</t>
  </si>
  <si>
    <t>FRECUENCIAS RELATIVAS</t>
  </si>
  <si>
    <t>ESTADÍSTICOS</t>
  </si>
  <si>
    <t>NS/NC</t>
  </si>
  <si>
    <t>1.   Señala el grado de acuerdo con respecto a las siguientes afirmaciones sobre las medidas extraordinarias adoptadas por la Universidad de Jaén ante la crisis sanitaria de la COVID-19.</t>
  </si>
  <si>
    <t>ns/nc</t>
  </si>
  <si>
    <t>TOTAL</t>
  </si>
  <si>
    <t>Media</t>
  </si>
  <si>
    <t>Desv, Típica</t>
  </si>
  <si>
    <t>Mediana</t>
  </si>
  <si>
    <t>Moda</t>
  </si>
  <si>
    <t>1.1</t>
  </si>
  <si>
    <t>La utilidad de la información facilitada sobre las actuaciones adoptadas por la Universidad ante la crisis de la COVID-19.</t>
  </si>
  <si>
    <t>1.2</t>
  </si>
  <si>
    <t>1.3</t>
  </si>
  <si>
    <t>La respuesta de la Universidad ante las consultas y necesidades planteadas sobre la COVID-19.</t>
  </si>
  <si>
    <t>1.4</t>
  </si>
  <si>
    <t>2.1</t>
  </si>
  <si>
    <t>2.2</t>
  </si>
  <si>
    <t>2.3</t>
  </si>
  <si>
    <t>2.4</t>
  </si>
  <si>
    <t>2.5</t>
  </si>
  <si>
    <t>Espacio físico inadecuado</t>
  </si>
  <si>
    <t>Mayor carga de trabajo</t>
  </si>
  <si>
    <t>Desconexión Digital</t>
  </si>
  <si>
    <t>Otro:</t>
  </si>
  <si>
    <t>Las respuestas textuales se reflejan en los informes por colectivo</t>
  </si>
  <si>
    <t>3.1</t>
  </si>
  <si>
    <t>3.2</t>
  </si>
  <si>
    <t>3.3</t>
  </si>
  <si>
    <t>3.4</t>
  </si>
  <si>
    <t>3.5</t>
  </si>
  <si>
    <t>4. Indica tu nivel de satisfacción    </t>
  </si>
  <si>
    <t>4.1</t>
  </si>
  <si>
    <t>Nivel de satisfacción global respecto a las actuaciones realizadas por la Universidad con relación a la situación excepcional de alarma sanitaria por COVID-19.</t>
  </si>
  <si>
    <t xml:space="preserve">Observaciones/Sugerencias </t>
  </si>
  <si>
    <t>Nota: Las respuestas textuales se reflejan en los informes por colectivo</t>
  </si>
  <si>
    <t>Señala el departamento de adscripción:</t>
  </si>
  <si>
    <t>Antropología, Geografía e Historia</t>
  </si>
  <si>
    <t>Biología Animal, Biología Vegetal y Ecología</t>
  </si>
  <si>
    <t>Biología Experimental</t>
  </si>
  <si>
    <t>Ciencias de la Salud</t>
  </si>
  <si>
    <t>Derecho Civil, Derecho Financiero y Tributario</t>
  </si>
  <si>
    <t>Derecho Penal, Filosofía del Derecho, Filosofía Moral y Filosofía</t>
  </si>
  <si>
    <t>Derecho Público</t>
  </si>
  <si>
    <t>Derecho Público y Común Europeo</t>
  </si>
  <si>
    <t>Derecho Público y Derecho Privado Especial</t>
  </si>
  <si>
    <t>Didáctica de la Expresión Musical, Plástica y Corporal</t>
  </si>
  <si>
    <t>Didáctica de las Ciencias</t>
  </si>
  <si>
    <t>Economía</t>
  </si>
  <si>
    <t>Economía Financiera y Contabilidad</t>
  </si>
  <si>
    <t>Enfermería</t>
  </si>
  <si>
    <t>Estadística e Investigación Operativa</t>
  </si>
  <si>
    <t>Filología Española</t>
  </si>
  <si>
    <t>Filología Inglesa</t>
  </si>
  <si>
    <t>Física</t>
  </si>
  <si>
    <t>Geología</t>
  </si>
  <si>
    <t>Informática</t>
  </si>
  <si>
    <t>Ingeniería Cartográfica, Geodésica y Fotogrametría</t>
  </si>
  <si>
    <t>Ingeniería de Telecomunicación</t>
  </si>
  <si>
    <t>Ingeniería Eléctrica</t>
  </si>
  <si>
    <t>Ingeniería Electrónica y Automática</t>
  </si>
  <si>
    <t>Ingeniería Gráfica, Diseño y Proyectos</t>
  </si>
  <si>
    <t>Ingeniería Mecánica y Minera</t>
  </si>
  <si>
    <t>Ingeniería Química, Ambiental y de los Materiales</t>
  </si>
  <si>
    <t>Lenguas y Culturas Mediterráneas</t>
  </si>
  <si>
    <t>Matemáticas</t>
  </si>
  <si>
    <t>Organización de Empresas, Marketing y Sociología</t>
  </si>
  <si>
    <t>Patrimonio Histórico</t>
  </si>
  <si>
    <t>Pedagogía</t>
  </si>
  <si>
    <t>Psicología</t>
  </si>
  <si>
    <t>Química Física y Analítica</t>
  </si>
  <si>
    <t>Química Inorgánica y Orgánica</t>
  </si>
  <si>
    <t>RESULTADOS DE LA ENCUESTA DE  OPINIÓN DEL PERSONAL DOCENTE E INVESTIGADOR EN RELACIÓN A LA CRISIS DE LA COVID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</si>
  <si>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</si>
  <si>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</si>
  <si>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</si>
  <si>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   (higiene, protección, limpieza, disponibilidad de mascarillas, distancia de seguridad, uso de zonas comunes,...) ] Por favor, señala el grado de acuerdo con respecto a las siguientes afirma</t>
  </si>
  <si>
    <t>[La oferta formativa de apoyo al PDI para la impartición de la docencia virtual ha sido suficiente] Indica tu grado de acuerdo con las siguientes afirmaciones relacionadas con la docencia virtual   </t>
  </si>
  <si>
    <t>[Los medios y servicios proporcionados por la Universidad han facilitado el desarrollo de la docencia virtual.] Indica tu grado de acuerdo con las siguientes afirmaciones relacionadas con la docencia virtual   </t>
  </si>
  <si>
    <t>[El acceso y navegación por la plataforma de enseñanza virtual me ha resultado sencillo.] Indica tu grado de acuerdo con las siguientes afirmaciones relacionadas con la docencia virtual   </t>
  </si>
  <si>
    <t>[En general, he contado con los recursos de equipamiento, materiales y tecnológicos necesarios para impartir la docencia  virtual.] Indica tu grado de acuerdo con las siguientes afirmaciones relacionadas con la docencia virtual   </t>
  </si>
  <si>
    <t>[En general, considero adecuado el  nivel de esfuerzo realizado para la adaptación a la docencia virtual.] Indica tu grado de acuerdo con las siguientes afirmaciones relacionadas con la docencia virtual   </t>
  </si>
  <si>
    <t>[Nivel de satisfacción global respecto a la docencia virtual.] Indica tu nivel de satisfacción        </t>
  </si>
  <si>
    <t>[El proceso de elaboración de las adendas me ha resultado sencillo.] Indica tu grado de acuerdo en relación con el proceso de adaptación (adendas) de las asignaturas:      </t>
  </si>
  <si>
    <t>[La facilidad de adaptación de las asignaturas al formato no presencial.] Indica tu grado de acuerdo en relación con el proceso de adaptación (adendas) de las asignaturas:      </t>
  </si>
  <si>
    <t>[La adecuación de los cambios incorporados para la adquisición de las competencias establecidas en la titulación.] Indica tu grado de acuerdo en relación con el proceso de adaptación (adendas) de las asignaturas:      </t>
  </si>
  <si>
    <t>[La adecuación  de los cambios incorporados para la consecución de los resultados previstos en la titulación.] Indica tu grado de acuerdo en relación con el proceso de adaptación (adendas) de las asignaturas:      </t>
  </si>
  <si>
    <t>[Los adecuación  de los cambios incorporados para posibilitar el cumplimiento de la  planificación de las actividades de docencia  (tiempo, horario, ...).] Indica tu grado de acuerdo en relación con el proceso de adaptación (adendas) de las asignatura</t>
  </si>
  <si>
    <t>[La adecuación de los cambios incorporados para el seguimiento de las actividades de aprendizaje de los estudiantes (Tutorías).] Indica tu grado de acuerdo en relación con el proceso de adaptación (adendas) de las asignaturas:      </t>
  </si>
  <si>
    <t>[La eficacia de los sistemas de evaluación adaptados para evaluar las competencias planificadas en las asignaturas.] Indica tu grado de acuerdo en relación con el proceso de adaptación (adendas) de las asignaturas:      </t>
  </si>
  <si>
    <t>[Nivel de satisfacción global respecto a las actuaciones realizadas por la Universidad con relación a la situación excepcional de alarma sanitaria por COVID-19. ]   Indica tu nivel de satisfacción  </t>
  </si>
  <si>
    <t>Los canales de comunicación empleados (web, correo electrónico…) han posibilitado acceder a la información de forma rápida y oportuna.</t>
  </si>
  <si>
    <t>La medidas de prevención y protección  frente a la Covid-19   (higiene, protección, limpieza, disponibilidad de mascarillas, distancia de seguridad, uso de zonas comunes,...)</t>
  </si>
  <si>
    <t xml:space="preserve">2. Indica tu grado de acuerdo con las siguientes afirmaciones relacionadas con la docencia virtual </t>
  </si>
  <si>
    <t>Los medios y servicios proporcionados por la Universidad han facilitado el desarrollo de la docencia virtual.</t>
  </si>
  <si>
    <t>La oferta formativa de apoyo al PDI para la impartición de la docencia virtual ha sido suficiente.</t>
  </si>
  <si>
    <t>El acceso y navegación por la plataforma de enseñanza virtual me ha resultado sencillo.</t>
  </si>
  <si>
    <t>En general, he contado con los recursos de equipamiento, materiales y tecnológicos necesarios para impartir la docencia  virtual.</t>
  </si>
  <si>
    <t>En general, considero adecuado el  nivel de esfuerzo realizado para la adaptación a la docencia virtual.</t>
  </si>
  <si>
    <t>Falta de recursos tecnológicos</t>
  </si>
  <si>
    <t>Conocimiento tecnológico</t>
  </si>
  <si>
    <t>Dificultad de adaptación al entorno virtual</t>
  </si>
  <si>
    <t>Conciliación familiar</t>
  </si>
  <si>
    <t>Escasez de interacción</t>
  </si>
  <si>
    <t xml:space="preserve">¿Qué mejoras concretas podrían implantarse en caso de enfrentarnos a una situación similar?     
</t>
  </si>
  <si>
    <t>3. Indica tu grado de acuerdo en relación con el proceso de adaptación (adendas) de las asignaturas:</t>
  </si>
  <si>
    <t>La facilidad de adaptación de las asignaturas al formato no presencial.</t>
  </si>
  <si>
    <t>La adecuación de los cambios incorporados para la adquisición de las competencias establecidas en la titulación.</t>
  </si>
  <si>
    <t>La adecuación  de los cambios incorporados para la consecución de los resultados previstos en la titulación.</t>
  </si>
  <si>
    <t>Los adecuación  de los cambios incorporados para posibilitar el cumplimiento de la  planificación de las actividades de docencia  (tiempo, horario, ...).</t>
  </si>
  <si>
    <t>La adecuación de los cambios incorporados para el seguimiento de las actividades de aprendizaje de los estudiantes (Tutorías).</t>
  </si>
  <si>
    <t>La eficacia de los sistemas de evaluación adaptados para evaluar las competencias planificadas en las asignaturas.</t>
  </si>
  <si>
    <t>3.6</t>
  </si>
  <si>
    <t>Indica cuáles han sido los mayores retos a los que te has tenido que enfrentar durante el periodo de impartición de docencia virtual:</t>
  </si>
  <si>
    <t>2.6</t>
  </si>
  <si>
    <t>Nivel de satisfacción global respecto a la docencia virtual.]</t>
  </si>
  <si>
    <t>RESULTADOS DE LA ENCUESTA DE  OPINIÓN DEL PERSONAL DOCENTE E INVESTIGADOR FUNCIONARIO EN RELACIÓN A LA CRISIS DE LA COVID</t>
  </si>
  <si>
    <t>a Régimen Jurídico: = Funcionario</t>
  </si>
  <si>
    <t>Adaptaciones docencia práctica de laboratorio al entorno virtual</t>
  </si>
  <si>
    <t>Al encontrarme en un lugar fuera de mi residencia habitual, he tenido dificultades de conexion. Tenia internet pero fallaba. Eso me ha creado cierta inseguridad</t>
  </si>
  <si>
    <t>Casi todos los medios utilizados los hemos tenido que buscar nosotros los docentes.</t>
  </si>
  <si>
    <t>Compra de medios audiovisuales</t>
  </si>
  <si>
    <t>Conseguir la implicación de todos los alumnos exige el contacto directo con los alumnos y, por tanto, la presencialidad.</t>
  </si>
  <si>
    <t>Correr con los gastos de la docencia on-line relacionados con la conexión a internet</t>
  </si>
  <si>
    <t>Dificultades por la conexión disponible en la zona de residencia</t>
  </si>
  <si>
    <t>Escasa asistencia de alumnos. Seguimiento de prácticas. Simuladores para prácticas</t>
  </si>
  <si>
    <t>Escasez de interacción con el alumnado en la docencia por el sistema de videoconferencias.</t>
  </si>
  <si>
    <t>Escaso ancho de banda</t>
  </si>
  <si>
    <t>Exámenes con garantías dudosas de la correcta autoría.</t>
  </si>
  <si>
    <t>Falta de información</t>
  </si>
  <si>
    <t>Falta de información sobre el uso de las plataformas. Autoformación para la realización de muchas tareas. Dificultades técnicas a la hora de conectarme con tantos alumnos, falta de información sobre el control de asistencia,</t>
  </si>
  <si>
    <t>Falta de información sobre metodologías (no herramientas) docentes y de evaluación</t>
  </si>
  <si>
    <t>Falta de interés de los estudiantes</t>
  </si>
  <si>
    <t>Falta de mobiliario adecuado</t>
  </si>
  <si>
    <t>Falta de participación de los alumnos</t>
  </si>
  <si>
    <t>Falta de respuesta de los organos de dirección</t>
  </si>
  <si>
    <t>Gestión de grandes grupos en docencia on-line. No es igual desarrollar la docencia on-line tanto sincrónica como asincrónica con grupos de 25 que con grupos de 80-90 estudiantes</t>
  </si>
  <si>
    <t>Imposibilidad de autentificación en la evaluación.</t>
  </si>
  <si>
    <t>Imposibilidad de evaluar a los alumnos garantizando que no se copiaban.</t>
  </si>
  <si>
    <t>Imposición de opiniones sobre la forma de impartir docencia y evaluar por parte de las autoridades</t>
  </si>
  <si>
    <t>Incertidumbre generada al no poder garantizar que ILIAS respondiera a las necesidades previsibles de un gran número de usuarios realizando tests simultáneamente</t>
  </si>
  <si>
    <t>Indicaciones contradictorias desde el equipo de gobierno</t>
  </si>
  <si>
    <t>Inestabilidad de la plataforma ILIAS</t>
  </si>
  <si>
    <t>La soledad del corredor de fondo</t>
  </si>
  <si>
    <t>Mala conexión a internet; dificultad de adaptación al espacio físico y mobiliario</t>
  </si>
  <si>
    <t>Necesidad de un grado de adaptabilidad e incertidumbre cuando los medios tecnológicos han fallado</t>
  </si>
  <si>
    <t>ninguno</t>
  </si>
  <si>
    <t>Ninguno</t>
  </si>
  <si>
    <t>No está garantizada la autoría del examen o ejercicios de evaluacion continua solicitados</t>
  </si>
  <si>
    <t>No haber podido ir a mi despacho ni diez minutos a recoger material, a pesar de solicitarlo por escrito en varias ocasiones, y después me entero que otros compañeros sí han ido... lamentable que todos no seamos tratados igual</t>
  </si>
  <si>
    <t>No he tenido problema</t>
  </si>
  <si>
    <t>No henido clase este cuatrimestre</t>
  </si>
  <si>
    <t>plataforma online obsoleta</t>
  </si>
  <si>
    <t>Poco apoyo institucional: no se nos ha preguntado si necesitábamos una cámara, un portátil, una conexión de datos, etc.</t>
  </si>
  <si>
    <t>Presión de tiempo</t>
  </si>
  <si>
    <t>Problemas recursos tecnológicos por parte de los alumnos</t>
  </si>
  <si>
    <t>Situación de incapacidad de miembros de la familia que prácticamente imposibilitan la docencia síncrona</t>
  </si>
  <si>
    <t>soledad</t>
  </si>
  <si>
    <t>Un número demasiado elevado de alumnado, que ha convertido la docencia en unidireccional y nada participativa.</t>
  </si>
  <si>
    <t>Nota: pinche sobre el ámbito que desesa consultar para acceder a la información</t>
  </si>
  <si>
    <t>a Régimen Jurídico: = Laboral</t>
  </si>
  <si>
    <t>b Existen múltiples modos. Se muestra el valor más pequeño</t>
  </si>
  <si>
    <t>Coste económico mensual sobrevenido por haber tenido que cambiar la wifi  de mi vivienda por problemas de red y conexión.</t>
  </si>
  <si>
    <t>Diferente sistema operativo en ordenador de casa con incompatibilidad de aplicaciones y programas usuales en las aulas de la UJA</t>
  </si>
  <si>
    <t>En mi caso, me he adaptado bien gracias a mis propios recursos tecnológicos y conocimientos.</t>
  </si>
  <si>
    <t>Evaluación</t>
  </si>
  <si>
    <t>Evaluación on-line</t>
  </si>
  <si>
    <t>Falta de control de horario de trabajo</t>
  </si>
  <si>
    <t>Falta de información concreta</t>
  </si>
  <si>
    <t>Falta total de apoyo y de directrices claras desde los Vicerrectorados competentes</t>
  </si>
  <si>
    <t>Imposibilidad de distinguir entre tiempo de trabajo y tiempo libre/ocio. Imposibilidad de descanso en fin de semana y periodos vacacionales. Dificultad para abordar los diferentes documentos y trámites de gestión requeridos.</t>
  </si>
  <si>
    <t>La sobrecarga de la plataforma ILIAS y del sistema BigBlueButton de la UJA</t>
  </si>
  <si>
    <t>Mala conexión de internet</t>
  </si>
  <si>
    <t>Mi conexión a Internet en casa se corta</t>
  </si>
  <si>
    <t>No he impartido docencia virtual</t>
  </si>
  <si>
    <t>Precariedad laboral</t>
  </si>
  <si>
    <t>Problemas de conectividad</t>
  </si>
  <si>
    <t>Sensación de soledad</t>
  </si>
  <si>
    <t>Silla inadecuada</t>
  </si>
  <si>
    <t>Sistema de evaluación</t>
  </si>
  <si>
    <t>Sobrecarga excesiva y prolongada de trabajo</t>
  </si>
  <si>
    <t>Uso de recursos personales e invesrsión en los requeridos para la docencia cuyo  coste y financiacion han corrido a cuenta del pofesor</t>
  </si>
  <si>
    <t>Insatisfacción en % (1+2)</t>
  </si>
  <si>
    <t>Satisfacción en % (3+4+5)</t>
  </si>
  <si>
    <t>FRECUENCIAS POR NIVEL DE SATISFACCIÓN</t>
  </si>
  <si>
    <t>RESULTADOS DE LA ENCUESTA DE  OPINIÓN DEL PERSONAL DOCENTE E INVESTIGADOR CON CONTRATO LABORAL EN RELACIÓN A LA CRISIS DE LA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</si>
</sst>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9"/>
      <color indexed="62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9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15" fillId="0" borderId="1" xfId="0" applyFont="1" applyFill="1" applyBorder="1" applyAlignment="1">
      <alignment wrapText="1"/>
    </xf>
    <xf numFmtId="0" fontId="16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9" fillId="0" borderId="0" xfId="3"/>
    <xf numFmtId="0" fontId="17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20" fillId="7" borderId="6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20" fillId="7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4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wrapText="1"/>
    </xf>
    <xf numFmtId="10" fontId="19" fillId="8" borderId="1" xfId="1" applyNumberFormat="1" applyFont="1" applyFill="1" applyBorder="1" applyAlignment="1">
      <alignment horizontal="center" vertical="center" wrapText="1"/>
    </xf>
    <xf numFmtId="2" fontId="15" fillId="8" borderId="1" xfId="0" applyNumberFormat="1" applyFont="1" applyFill="1" applyBorder="1" applyAlignment="1">
      <alignment wrapText="1"/>
    </xf>
    <xf numFmtId="1" fontId="15" fillId="8" borderId="1" xfId="0" applyNumberFormat="1" applyFont="1" applyFill="1" applyBorder="1" applyAlignment="1">
      <alignment wrapText="1"/>
    </xf>
    <xf numFmtId="0" fontId="19" fillId="7" borderId="1" xfId="3" applyFont="1" applyFill="1" applyBorder="1" applyAlignment="1">
      <alignment horizontal="left" vertical="center" wrapText="1"/>
    </xf>
    <xf numFmtId="0" fontId="19" fillId="7" borderId="5" xfId="3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19" fillId="7" borderId="0" xfId="3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wrapText="1"/>
    </xf>
    <xf numFmtId="1" fontId="15" fillId="7" borderId="0" xfId="0" applyNumberFormat="1" applyFont="1" applyFill="1" applyBorder="1" applyAlignment="1">
      <alignment wrapText="1"/>
    </xf>
    <xf numFmtId="0" fontId="24" fillId="7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7" borderId="0" xfId="0" applyFill="1"/>
    <xf numFmtId="0" fontId="19" fillId="8" borderId="0" xfId="3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wrapText="1"/>
    </xf>
    <xf numFmtId="1" fontId="15" fillId="8" borderId="0" xfId="0" applyNumberFormat="1" applyFont="1" applyFill="1" applyBorder="1" applyAlignment="1">
      <alignment wrapText="1"/>
    </xf>
    <xf numFmtId="0" fontId="14" fillId="8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wrapText="1"/>
    </xf>
    <xf numFmtId="0" fontId="9" fillId="0" borderId="0" xfId="3" applyBorder="1"/>
    <xf numFmtId="0" fontId="0" fillId="0" borderId="0" xfId="0" applyBorder="1"/>
    <xf numFmtId="0" fontId="13" fillId="0" borderId="0" xfId="0" applyFont="1" applyBorder="1"/>
    <xf numFmtId="0" fontId="8" fillId="7" borderId="0" xfId="0" applyFont="1" applyFill="1" applyBorder="1" applyAlignment="1">
      <alignment horizontal="left" vertical="center" wrapText="1"/>
    </xf>
    <xf numFmtId="0" fontId="0" fillId="7" borderId="0" xfId="0" applyFill="1" applyBorder="1"/>
    <xf numFmtId="0" fontId="14" fillId="7" borderId="0" xfId="0" applyFont="1" applyFill="1" applyBorder="1" applyAlignment="1">
      <alignment vertical="center" wrapText="1"/>
    </xf>
    <xf numFmtId="0" fontId="3" fillId="7" borderId="0" xfId="0" applyFont="1" applyFill="1"/>
    <xf numFmtId="0" fontId="14" fillId="0" borderId="0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0" fontId="19" fillId="7" borderId="1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6" fillId="5" borderId="0" xfId="5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48562</xdr:colOff>
      <xdr:row>1</xdr:row>
      <xdr:rowOff>40105</xdr:rowOff>
    </xdr:from>
    <xdr:to>
      <xdr:col>21</xdr:col>
      <xdr:colOff>185294</xdr:colOff>
      <xdr:row>5</xdr:row>
      <xdr:rowOff>20261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466404" y="4010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88;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535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88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535/1096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=48,81%</a:t>
          </a:r>
          <a:endParaRPr lang="es-ES" sz="14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 en situación de servicio activo.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82;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310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82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310/568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=54,57%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1471797</xdr:colOff>
      <xdr:row>1</xdr:row>
      <xdr:rowOff>38100</xdr:rowOff>
    </xdr:from>
    <xdr:to>
      <xdr:col>21</xdr:col>
      <xdr:colOff>76508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359122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 con contrato laboral.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81;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225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81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225/528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=42,61%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04"/>
  <sheetViews>
    <sheetView showGridLines="0" view="pageBreakPreview" zoomScale="95" zoomScaleNormal="100" zoomScaleSheetLayoutView="95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4.42578125" customWidth="1"/>
    <col min="36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5.42578125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1" width="11.42578125" customWidth="1"/>
  </cols>
  <sheetData>
    <row r="1" spans="1:4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8.75" customHeight="1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5.75" customHeight="1">
      <c r="A8" s="81" t="s">
        <v>82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82" t="s">
        <v>46</v>
      </c>
      <c r="T12" s="82"/>
      <c r="U12" s="82"/>
      <c r="V12" s="82"/>
      <c r="W12" s="82"/>
      <c r="X12" s="82"/>
      <c r="Y12" s="5"/>
      <c r="Z12" s="3"/>
      <c r="AA12" s="3"/>
      <c r="AB12" s="3"/>
      <c r="AC12" s="82" t="s">
        <v>46</v>
      </c>
      <c r="AD12" s="82"/>
      <c r="AE12" s="82"/>
      <c r="AF12" s="82"/>
      <c r="AG12" s="82"/>
      <c r="AH12" s="82"/>
      <c r="AI12" s="69"/>
      <c r="AJ12" s="69"/>
      <c r="AK12" s="3"/>
      <c r="AL12" s="3"/>
      <c r="AM12" s="3"/>
      <c r="AN12" s="3"/>
    </row>
    <row r="13" spans="1:40" ht="33.75">
      <c r="A13" s="77"/>
      <c r="B13" s="77"/>
      <c r="C13" s="77"/>
      <c r="D13" s="77"/>
      <c r="E13" s="77"/>
      <c r="F13" s="77"/>
      <c r="G13" s="77"/>
      <c r="S13" s="6"/>
      <c r="T13" s="6"/>
      <c r="U13" s="7"/>
      <c r="V13" s="7"/>
      <c r="W13" s="7"/>
      <c r="X13" s="7"/>
      <c r="Y13" s="5"/>
      <c r="Z13" s="8"/>
      <c r="AA13" s="8"/>
      <c r="AB13" s="8"/>
      <c r="AC13" s="6"/>
      <c r="AD13" s="6"/>
      <c r="AE13" s="7"/>
      <c r="AF13" s="7"/>
      <c r="AG13" s="7"/>
      <c r="AH13" s="7"/>
      <c r="AI13" s="7"/>
      <c r="AJ13" s="7"/>
      <c r="AL13" s="9"/>
      <c r="AM13" s="8"/>
      <c r="AN13" s="8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3" t="s">
        <v>47</v>
      </c>
      <c r="T14" s="84"/>
      <c r="U14" s="84"/>
      <c r="V14" s="84"/>
      <c r="W14" s="85"/>
      <c r="X14" s="11">
        <v>4</v>
      </c>
      <c r="Y14" s="5"/>
      <c r="Z14" s="8"/>
      <c r="AA14" s="12"/>
      <c r="AB14" s="12"/>
      <c r="AC14" s="83" t="s">
        <v>65</v>
      </c>
      <c r="AD14" s="84"/>
      <c r="AE14" s="84"/>
      <c r="AF14" s="84"/>
      <c r="AG14" s="85"/>
      <c r="AH14" s="11">
        <v>12</v>
      </c>
      <c r="AI14" s="48"/>
      <c r="AJ14" s="48"/>
      <c r="AK14" s="10"/>
      <c r="AL14" s="13"/>
      <c r="AM14" s="8"/>
      <c r="AN14" s="12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3" t="s">
        <v>48</v>
      </c>
      <c r="T15" s="84"/>
      <c r="U15" s="84"/>
      <c r="V15" s="84"/>
      <c r="W15" s="85"/>
      <c r="X15" s="11">
        <v>18</v>
      </c>
      <c r="Y15" s="5"/>
      <c r="Z15" s="8"/>
      <c r="AA15" s="12"/>
      <c r="AB15" s="12"/>
      <c r="AC15" s="83" t="s">
        <v>66</v>
      </c>
      <c r="AD15" s="84"/>
      <c r="AE15" s="84"/>
      <c r="AF15" s="84"/>
      <c r="AG15" s="85"/>
      <c r="AH15" s="11">
        <v>28</v>
      </c>
      <c r="AI15" s="48"/>
      <c r="AJ15" s="48"/>
      <c r="AK15" s="10"/>
      <c r="AL15" s="13"/>
      <c r="AM15" s="8"/>
      <c r="AN15" s="12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3" t="s">
        <v>49</v>
      </c>
      <c r="T16" s="84"/>
      <c r="U16" s="84"/>
      <c r="V16" s="84"/>
      <c r="W16" s="85"/>
      <c r="X16" s="11">
        <v>20</v>
      </c>
      <c r="Y16" s="5"/>
      <c r="Z16" s="8"/>
      <c r="AA16" s="12"/>
      <c r="AB16" s="12"/>
      <c r="AC16" s="83" t="s">
        <v>67</v>
      </c>
      <c r="AD16" s="84"/>
      <c r="AE16" s="84"/>
      <c r="AF16" s="84"/>
      <c r="AG16" s="85"/>
      <c r="AH16" s="11">
        <v>13</v>
      </c>
      <c r="AI16" s="48"/>
      <c r="AJ16" s="48"/>
      <c r="AK16" s="10"/>
      <c r="AL16" s="13"/>
      <c r="AM16" s="8"/>
      <c r="AN16" s="12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3" t="s">
        <v>50</v>
      </c>
      <c r="T17" s="84"/>
      <c r="U17" s="84"/>
      <c r="V17" s="84"/>
      <c r="W17" s="85"/>
      <c r="X17" s="11">
        <v>27</v>
      </c>
      <c r="Y17" s="5"/>
      <c r="Z17" s="8"/>
      <c r="AA17" s="12"/>
      <c r="AB17" s="12"/>
      <c r="AC17" s="83" t="s">
        <v>68</v>
      </c>
      <c r="AD17" s="84"/>
      <c r="AE17" s="84"/>
      <c r="AF17" s="84"/>
      <c r="AG17" s="85"/>
      <c r="AH17" s="11">
        <v>15</v>
      </c>
      <c r="AI17" s="48"/>
      <c r="AJ17" s="48"/>
      <c r="AK17" s="10"/>
      <c r="AL17" s="13"/>
      <c r="AM17" s="8"/>
      <c r="AN17" s="12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3" t="s">
        <v>51</v>
      </c>
      <c r="T18" s="84"/>
      <c r="U18" s="84"/>
      <c r="V18" s="84"/>
      <c r="W18" s="85"/>
      <c r="X18" s="11">
        <v>10</v>
      </c>
      <c r="Y18" s="5"/>
      <c r="Z18" s="8"/>
      <c r="AA18" s="12"/>
      <c r="AB18" s="12"/>
      <c r="AC18" s="83" t="s">
        <v>69</v>
      </c>
      <c r="AD18" s="84"/>
      <c r="AE18" s="84"/>
      <c r="AF18" s="84"/>
      <c r="AG18" s="85"/>
      <c r="AH18" s="11">
        <v>12</v>
      </c>
      <c r="AI18" s="48"/>
      <c r="AJ18" s="48"/>
      <c r="AK18" s="10"/>
      <c r="AL18" s="13"/>
      <c r="AM18" s="8"/>
      <c r="AN18" s="12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3" t="s">
        <v>52</v>
      </c>
      <c r="T19" s="84"/>
      <c r="U19" s="84"/>
      <c r="V19" s="84"/>
      <c r="W19" s="85"/>
      <c r="X19" s="11">
        <v>11</v>
      </c>
      <c r="Y19" s="5"/>
      <c r="Z19" s="8"/>
      <c r="AA19" s="12"/>
      <c r="AB19" s="12"/>
      <c r="AC19" s="83" t="s">
        <v>70</v>
      </c>
      <c r="AD19" s="84"/>
      <c r="AE19" s="84"/>
      <c r="AF19" s="84"/>
      <c r="AG19" s="85"/>
      <c r="AH19" s="11">
        <v>15</v>
      </c>
      <c r="AI19" s="48"/>
      <c r="AJ19" s="48"/>
      <c r="AK19" s="10"/>
      <c r="AL19" s="13"/>
      <c r="AM19" s="8"/>
      <c r="AN19" s="12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3" t="s">
        <v>53</v>
      </c>
      <c r="T20" s="84"/>
      <c r="U20" s="84"/>
      <c r="V20" s="84"/>
      <c r="W20" s="85"/>
      <c r="X20" s="11">
        <v>6</v>
      </c>
      <c r="Y20" s="5"/>
      <c r="Z20" s="8"/>
      <c r="AA20" s="12"/>
      <c r="AB20" s="12"/>
      <c r="AC20" s="83" t="s">
        <v>71</v>
      </c>
      <c r="AD20" s="84"/>
      <c r="AE20" s="84"/>
      <c r="AF20" s="84"/>
      <c r="AG20" s="85"/>
      <c r="AH20" s="11">
        <v>9</v>
      </c>
      <c r="AI20" s="48"/>
      <c r="AJ20" s="48"/>
      <c r="AK20" s="10"/>
      <c r="AL20" s="13"/>
      <c r="AM20" s="8"/>
      <c r="AN20" s="12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3" t="s">
        <v>54</v>
      </c>
      <c r="T21" s="84"/>
      <c r="U21" s="84"/>
      <c r="V21" s="84"/>
      <c r="W21" s="85"/>
      <c r="X21" s="11">
        <v>6</v>
      </c>
      <c r="Y21" s="5"/>
      <c r="Z21" s="8"/>
      <c r="AA21" s="12"/>
      <c r="AB21" s="12"/>
      <c r="AC21" s="83" t="s">
        <v>72</v>
      </c>
      <c r="AD21" s="84"/>
      <c r="AE21" s="84"/>
      <c r="AF21" s="84"/>
      <c r="AG21" s="85"/>
      <c r="AH21" s="11">
        <v>26</v>
      </c>
      <c r="AI21" s="48"/>
      <c r="AJ21" s="48"/>
      <c r="AK21" s="10"/>
      <c r="AL21" s="13"/>
      <c r="AM21" s="8"/>
      <c r="AN21" s="12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3" t="s">
        <v>55</v>
      </c>
      <c r="T22" s="84"/>
      <c r="U22" s="84"/>
      <c r="V22" s="84"/>
      <c r="W22" s="85"/>
      <c r="X22" s="11">
        <v>16</v>
      </c>
      <c r="Y22" s="5"/>
      <c r="Z22" s="8"/>
      <c r="AA22" s="12"/>
      <c r="AB22" s="12"/>
      <c r="AC22" s="83" t="s">
        <v>73</v>
      </c>
      <c r="AD22" s="84"/>
      <c r="AE22" s="84"/>
      <c r="AF22" s="84"/>
      <c r="AG22" s="85"/>
      <c r="AH22" s="11">
        <v>18</v>
      </c>
      <c r="AI22" s="48"/>
      <c r="AJ22" s="48"/>
      <c r="AK22" s="10"/>
      <c r="AL22" s="13"/>
      <c r="AM22" s="8"/>
      <c r="AN22" s="1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3" t="s">
        <v>56</v>
      </c>
      <c r="T23" s="84"/>
      <c r="U23" s="84"/>
      <c r="V23" s="84"/>
      <c r="W23" s="85"/>
      <c r="X23" s="11">
        <v>9</v>
      </c>
      <c r="Y23" s="5"/>
      <c r="Z23" s="8"/>
      <c r="AA23" s="12"/>
      <c r="AB23" s="12"/>
      <c r="AC23" s="83" t="s">
        <v>74</v>
      </c>
      <c r="AD23" s="84"/>
      <c r="AE23" s="84"/>
      <c r="AF23" s="84"/>
      <c r="AG23" s="85"/>
      <c r="AH23" s="11">
        <v>8</v>
      </c>
      <c r="AI23" s="48"/>
      <c r="AJ23" s="48"/>
      <c r="AK23" s="10"/>
      <c r="AL23" s="13"/>
      <c r="AM23" s="8"/>
      <c r="AN23" s="12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3" t="s">
        <v>57</v>
      </c>
      <c r="T24" s="84"/>
      <c r="U24" s="84"/>
      <c r="V24" s="84"/>
      <c r="W24" s="85"/>
      <c r="X24" s="11">
        <v>16</v>
      </c>
      <c r="Y24" s="13"/>
      <c r="Z24" s="8"/>
      <c r="AA24" s="12"/>
      <c r="AB24" s="12"/>
      <c r="AC24" s="83" t="s">
        <v>75</v>
      </c>
      <c r="AD24" s="84"/>
      <c r="AE24" s="84"/>
      <c r="AF24" s="84"/>
      <c r="AG24" s="85"/>
      <c r="AH24" s="11">
        <v>12</v>
      </c>
      <c r="AI24" s="48"/>
      <c r="AJ24" s="48"/>
      <c r="AK24" s="10"/>
      <c r="AL24" s="13"/>
      <c r="AM24" s="8"/>
      <c r="AN24" s="12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3" t="s">
        <v>58</v>
      </c>
      <c r="T25" s="84"/>
      <c r="U25" s="84"/>
      <c r="V25" s="84"/>
      <c r="W25" s="85"/>
      <c r="X25" s="11">
        <v>14</v>
      </c>
      <c r="Y25" s="13"/>
      <c r="Z25" s="8"/>
      <c r="AA25" s="12"/>
      <c r="AB25" s="12"/>
      <c r="AC25" s="83" t="s">
        <v>76</v>
      </c>
      <c r="AD25" s="84"/>
      <c r="AE25" s="84"/>
      <c r="AF25" s="84"/>
      <c r="AG25" s="85"/>
      <c r="AH25" s="11">
        <v>30</v>
      </c>
      <c r="AI25" s="48"/>
      <c r="AJ25" s="48"/>
      <c r="AK25" s="10"/>
      <c r="AL25" s="13"/>
      <c r="AM25" s="8"/>
      <c r="AN25" s="12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3" t="s">
        <v>59</v>
      </c>
      <c r="T26" s="84"/>
      <c r="U26" s="84"/>
      <c r="V26" s="84"/>
      <c r="W26" s="85"/>
      <c r="X26" s="11">
        <v>10</v>
      </c>
      <c r="Y26" s="13"/>
      <c r="Z26" s="8"/>
      <c r="AA26" s="12"/>
      <c r="AB26" s="12"/>
      <c r="AC26" s="83" t="s">
        <v>77</v>
      </c>
      <c r="AD26" s="84"/>
      <c r="AE26" s="84"/>
      <c r="AF26" s="84"/>
      <c r="AG26" s="85"/>
      <c r="AH26" s="11">
        <v>14</v>
      </c>
      <c r="AI26" s="48"/>
      <c r="AJ26" s="48"/>
      <c r="AK26" s="10"/>
      <c r="AL26" s="13"/>
      <c r="AM26" s="8"/>
      <c r="AN26" s="12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83" t="s">
        <v>60</v>
      </c>
      <c r="T27" s="84"/>
      <c r="U27" s="84"/>
      <c r="V27" s="84"/>
      <c r="W27" s="85"/>
      <c r="X27" s="11">
        <v>17</v>
      </c>
      <c r="Y27" s="13"/>
      <c r="Z27" s="8"/>
      <c r="AA27" s="12"/>
      <c r="AB27" s="12"/>
      <c r="AC27" s="83" t="s">
        <v>78</v>
      </c>
      <c r="AD27" s="84"/>
      <c r="AE27" s="84"/>
      <c r="AF27" s="84"/>
      <c r="AG27" s="85"/>
      <c r="AH27" s="11">
        <v>13</v>
      </c>
      <c r="AI27" s="48"/>
      <c r="AJ27" s="48"/>
      <c r="AK27" s="10"/>
      <c r="AL27" s="13"/>
      <c r="AM27" s="8"/>
      <c r="AN27" s="12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82" t="s">
        <v>2</v>
      </c>
      <c r="D28" s="82"/>
      <c r="E28" s="82"/>
      <c r="F28" s="82"/>
      <c r="G28" s="10"/>
      <c r="H28" s="82" t="s">
        <v>3</v>
      </c>
      <c r="I28" s="82"/>
      <c r="J28" s="82"/>
      <c r="K28" s="82"/>
      <c r="L28" s="10"/>
      <c r="M28" s="10"/>
      <c r="N28" s="10"/>
      <c r="O28" s="10"/>
      <c r="P28" s="10"/>
      <c r="Q28" s="10"/>
      <c r="R28" s="10"/>
      <c r="S28" s="83" t="s">
        <v>61</v>
      </c>
      <c r="T28" s="84"/>
      <c r="U28" s="84"/>
      <c r="V28" s="84"/>
      <c r="W28" s="85"/>
      <c r="X28" s="11">
        <v>13</v>
      </c>
      <c r="Y28" s="13"/>
      <c r="Z28" s="8"/>
      <c r="AA28" s="12"/>
      <c r="AB28" s="12"/>
      <c r="AC28" s="83" t="s">
        <v>79</v>
      </c>
      <c r="AD28" s="84"/>
      <c r="AE28" s="84"/>
      <c r="AF28" s="84"/>
      <c r="AG28" s="85"/>
      <c r="AH28" s="11">
        <v>45</v>
      </c>
      <c r="AI28" s="48"/>
      <c r="AJ28" s="48"/>
      <c r="AK28" s="10"/>
      <c r="AL28" s="13"/>
      <c r="AM28" s="8"/>
      <c r="AN28" s="12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14"/>
      <c r="K29"/>
      <c r="L29" s="10"/>
      <c r="M29" s="10"/>
      <c r="N29" s="10"/>
      <c r="O29" s="10"/>
      <c r="P29" s="10"/>
      <c r="Q29" s="10"/>
      <c r="R29" s="10"/>
      <c r="S29" s="83" t="s">
        <v>62</v>
      </c>
      <c r="T29" s="84"/>
      <c r="U29" s="84"/>
      <c r="V29" s="84"/>
      <c r="W29" s="85"/>
      <c r="X29" s="11">
        <v>18</v>
      </c>
      <c r="Y29" s="13"/>
      <c r="Z29" s="8"/>
      <c r="AA29" s="12"/>
      <c r="AB29" s="12"/>
      <c r="AC29" s="83" t="s">
        <v>80</v>
      </c>
      <c r="AD29" s="84"/>
      <c r="AE29" s="84"/>
      <c r="AF29" s="84"/>
      <c r="AG29" s="85"/>
      <c r="AH29" s="11">
        <v>12</v>
      </c>
      <c r="AI29" s="48"/>
      <c r="AJ29" s="48"/>
      <c r="AK29" s="10"/>
      <c r="AL29" s="13"/>
      <c r="AM29" s="8"/>
      <c r="AN29" s="12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90" t="s">
        <v>4</v>
      </c>
      <c r="D30" s="90"/>
      <c r="E30" s="11">
        <v>315</v>
      </c>
      <c r="F30" s="10"/>
      <c r="G30" s="10"/>
      <c r="H30" s="90" t="s">
        <v>5</v>
      </c>
      <c r="I30" s="90"/>
      <c r="J30" s="11">
        <v>310</v>
      </c>
      <c r="K30" s="10"/>
      <c r="L30" s="10"/>
      <c r="M30" s="10"/>
      <c r="N30" s="10"/>
      <c r="O30" s="10"/>
      <c r="P30" s="10"/>
      <c r="Q30" s="10"/>
      <c r="R30" s="10"/>
      <c r="S30" s="83" t="s">
        <v>63</v>
      </c>
      <c r="T30" s="84"/>
      <c r="U30" s="84"/>
      <c r="V30" s="84"/>
      <c r="W30" s="85"/>
      <c r="X30" s="11">
        <v>19</v>
      </c>
      <c r="Y30" s="13"/>
      <c r="Z30" s="8"/>
      <c r="AA30" s="12"/>
      <c r="AB30" s="12"/>
      <c r="AC30" s="83" t="s">
        <v>81</v>
      </c>
      <c r="AD30" s="84"/>
      <c r="AE30" s="84"/>
      <c r="AF30" s="84"/>
      <c r="AG30" s="85"/>
      <c r="AH30" s="11">
        <v>9</v>
      </c>
      <c r="AI30" s="48"/>
      <c r="AJ30" s="48"/>
      <c r="AK30" s="10"/>
      <c r="AL30" s="13"/>
      <c r="AM30" s="8"/>
      <c r="AN30" s="12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90" t="s">
        <v>6</v>
      </c>
      <c r="D31" s="90"/>
      <c r="E31" s="11">
        <v>220</v>
      </c>
      <c r="F31" s="10"/>
      <c r="G31" s="10"/>
      <c r="H31" s="90" t="s">
        <v>7</v>
      </c>
      <c r="I31" s="90"/>
      <c r="J31" s="11">
        <v>225</v>
      </c>
      <c r="K31" s="10"/>
      <c r="L31" s="10"/>
      <c r="M31" s="10"/>
      <c r="N31" s="10"/>
      <c r="O31" s="10"/>
      <c r="P31" s="10"/>
      <c r="Q31" s="10"/>
      <c r="R31" s="10"/>
      <c r="S31" s="83" t="s">
        <v>64</v>
      </c>
      <c r="T31" s="84"/>
      <c r="U31" s="84"/>
      <c r="V31" s="84"/>
      <c r="W31" s="85"/>
      <c r="X31" s="11">
        <v>10</v>
      </c>
      <c r="Y31" s="13"/>
      <c r="Z31" s="8"/>
      <c r="AA31" s="12"/>
      <c r="AB31" s="12"/>
      <c r="AC31" s="64"/>
      <c r="AD31" s="64"/>
      <c r="AE31" s="64"/>
      <c r="AF31" s="64"/>
      <c r="AG31" s="64"/>
      <c r="AH31" s="65"/>
      <c r="AI31" s="48"/>
      <c r="AJ31" s="48"/>
      <c r="AK31" s="10"/>
      <c r="AL31" s="13"/>
      <c r="AM31" s="8"/>
      <c r="AN31" s="12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90" t="s">
        <v>8</v>
      </c>
      <c r="D32" s="90"/>
      <c r="E32" s="11">
        <f>SUM(E30:E31)</f>
        <v>535</v>
      </c>
      <c r="F32" s="10"/>
      <c r="G32" s="10"/>
      <c r="H32" s="90" t="s">
        <v>8</v>
      </c>
      <c r="I32" s="90"/>
      <c r="J32" s="11">
        <f>SUM(J30:J31)</f>
        <v>535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"/>
      <c r="AN32" s="1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"/>
      <c r="AN33" s="12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"/>
      <c r="AN34" s="1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"/>
      <c r="AN35" s="12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86" t="s">
        <v>9</v>
      </c>
      <c r="W38" s="91"/>
      <c r="X38" s="91"/>
      <c r="Y38" s="91"/>
      <c r="Z38" s="91"/>
      <c r="AA38" s="87"/>
      <c r="AB38" s="16"/>
      <c r="AC38" s="86" t="s">
        <v>10</v>
      </c>
      <c r="AD38" s="91"/>
      <c r="AE38" s="91"/>
      <c r="AF38" s="91"/>
      <c r="AG38" s="91"/>
      <c r="AH38" s="87"/>
      <c r="AI38" s="86" t="s">
        <v>194</v>
      </c>
      <c r="AJ38" s="87"/>
      <c r="AK38" s="102" t="s">
        <v>11</v>
      </c>
      <c r="AL38" s="103"/>
      <c r="AM38" s="103"/>
      <c r="AN38" s="104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88"/>
      <c r="W39" s="92"/>
      <c r="X39" s="92"/>
      <c r="Y39" s="92"/>
      <c r="Z39" s="92"/>
      <c r="AA39" s="89"/>
      <c r="AB39" s="16"/>
      <c r="AC39" s="88"/>
      <c r="AD39" s="92"/>
      <c r="AE39" s="92"/>
      <c r="AF39" s="92"/>
      <c r="AG39" s="92"/>
      <c r="AH39" s="89"/>
      <c r="AI39" s="88"/>
      <c r="AJ39" s="89"/>
      <c r="AK39" s="105"/>
      <c r="AL39" s="106"/>
      <c r="AM39" s="106"/>
      <c r="AN39" s="107"/>
      <c r="AO39" s="1" t="s">
        <v>83</v>
      </c>
      <c r="AP39">
        <v>18</v>
      </c>
      <c r="AQ39">
        <v>52</v>
      </c>
      <c r="AR39">
        <v>113</v>
      </c>
      <c r="AS39">
        <v>192</v>
      </c>
      <c r="AT39">
        <v>157</v>
      </c>
      <c r="AU39">
        <v>3</v>
      </c>
      <c r="AV39">
        <v>535</v>
      </c>
      <c r="AW39" t="s">
        <v>83</v>
      </c>
      <c r="AX39">
        <v>18</v>
      </c>
      <c r="AY39">
        <v>52</v>
      </c>
      <c r="AZ39">
        <v>113</v>
      </c>
      <c r="BA39">
        <v>192</v>
      </c>
      <c r="BB39">
        <v>157</v>
      </c>
      <c r="BC39">
        <v>3.79</v>
      </c>
      <c r="BD39">
        <v>1.077</v>
      </c>
      <c r="BE39">
        <v>4</v>
      </c>
      <c r="BF39">
        <v>4</v>
      </c>
    </row>
    <row r="40" spans="1:58" s="20" customFormat="1" ht="40.5" customHeight="1">
      <c r="A40" s="96" t="s">
        <v>13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14</v>
      </c>
      <c r="AB40" s="18" t="s">
        <v>15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14</v>
      </c>
      <c r="AI40" s="74" t="s">
        <v>192</v>
      </c>
      <c r="AJ40" s="74" t="s">
        <v>193</v>
      </c>
      <c r="AK40" s="19" t="s">
        <v>16</v>
      </c>
      <c r="AL40" s="19" t="s">
        <v>17</v>
      </c>
      <c r="AM40" s="19" t="s">
        <v>18</v>
      </c>
      <c r="AN40" s="19" t="s">
        <v>19</v>
      </c>
      <c r="AO40" s="1" t="s">
        <v>84</v>
      </c>
      <c r="AP40" s="20">
        <v>16</v>
      </c>
      <c r="AQ40" s="20">
        <v>29</v>
      </c>
      <c r="AR40" s="20">
        <v>72</v>
      </c>
      <c r="AS40" s="20">
        <v>183</v>
      </c>
      <c r="AT40" s="20">
        <v>234</v>
      </c>
      <c r="AU40" s="20">
        <v>1</v>
      </c>
      <c r="AV40" s="20">
        <v>535</v>
      </c>
      <c r="AW40" s="20" t="s">
        <v>84</v>
      </c>
      <c r="AX40" s="20">
        <v>16</v>
      </c>
      <c r="AY40" s="20">
        <v>29</v>
      </c>
      <c r="AZ40" s="20">
        <v>72</v>
      </c>
      <c r="BA40" s="20">
        <v>183</v>
      </c>
      <c r="BB40" s="20">
        <v>234</v>
      </c>
      <c r="BC40" s="20">
        <v>4.0999999999999996</v>
      </c>
      <c r="BD40" s="20">
        <v>1.0249999999999999</v>
      </c>
      <c r="BE40" s="20">
        <v>4</v>
      </c>
      <c r="BF40" s="20">
        <v>5</v>
      </c>
    </row>
    <row r="41" spans="1:58" s="26" customFormat="1" ht="20.100000000000001" customHeight="1">
      <c r="A41" s="21" t="s">
        <v>20</v>
      </c>
      <c r="B41" s="83" t="s">
        <v>21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1">
        <f>AP39</f>
        <v>18</v>
      </c>
      <c r="W41" s="11">
        <f t="shared" ref="W41:AB41" si="0">AQ39</f>
        <v>52</v>
      </c>
      <c r="X41" s="11">
        <f t="shared" si="0"/>
        <v>113</v>
      </c>
      <c r="Y41" s="11">
        <f t="shared" si="0"/>
        <v>192</v>
      </c>
      <c r="Z41" s="11">
        <f t="shared" si="0"/>
        <v>157</v>
      </c>
      <c r="AA41" s="11">
        <f t="shared" si="0"/>
        <v>3</v>
      </c>
      <c r="AB41" s="11">
        <f t="shared" si="0"/>
        <v>535</v>
      </c>
      <c r="AC41" s="22">
        <f t="shared" ref="AC41:AH44" si="1">V41/$AB41</f>
        <v>3.3644859813084113E-2</v>
      </c>
      <c r="AD41" s="22">
        <f t="shared" si="1"/>
        <v>9.719626168224299E-2</v>
      </c>
      <c r="AE41" s="22">
        <f t="shared" si="1"/>
        <v>0.21121495327102804</v>
      </c>
      <c r="AF41" s="22">
        <f t="shared" si="1"/>
        <v>0.35887850467289717</v>
      </c>
      <c r="AG41" s="22">
        <f t="shared" si="1"/>
        <v>0.29345794392523367</v>
      </c>
      <c r="AH41" s="22">
        <f t="shared" si="1"/>
        <v>5.6074766355140183E-3</v>
      </c>
      <c r="AI41" s="22">
        <f>(V41+W41)/(V41+W41+X41+Y41+Z41)</f>
        <v>0.13157894736842105</v>
      </c>
      <c r="AJ41" s="22">
        <f>(X41+Y41+Z41)/(V41+W41+X41+Y41+Z41)</f>
        <v>0.86842105263157898</v>
      </c>
      <c r="AK41" s="23">
        <f>BC39</f>
        <v>3.79</v>
      </c>
      <c r="AL41" s="23">
        <f t="shared" ref="AL41:AN41" si="2">BD39</f>
        <v>1.077</v>
      </c>
      <c r="AM41" s="24">
        <f t="shared" si="2"/>
        <v>4</v>
      </c>
      <c r="AN41" s="24">
        <f t="shared" si="2"/>
        <v>4</v>
      </c>
      <c r="AO41" s="25" t="s">
        <v>85</v>
      </c>
      <c r="AP41" s="26">
        <v>36</v>
      </c>
      <c r="AQ41" s="26">
        <v>60</v>
      </c>
      <c r="AR41" s="26">
        <v>114</v>
      </c>
      <c r="AS41" s="26">
        <v>151</v>
      </c>
      <c r="AT41" s="26">
        <v>114</v>
      </c>
      <c r="AU41" s="26">
        <v>60</v>
      </c>
      <c r="AV41" s="26">
        <v>535</v>
      </c>
      <c r="AW41" s="26" t="s">
        <v>85</v>
      </c>
      <c r="AX41" s="26">
        <v>36</v>
      </c>
      <c r="AY41" s="26">
        <v>60</v>
      </c>
      <c r="AZ41" s="26">
        <v>114</v>
      </c>
      <c r="BA41" s="26">
        <v>151</v>
      </c>
      <c r="BB41" s="26">
        <v>114</v>
      </c>
      <c r="BC41" s="26">
        <v>3.52</v>
      </c>
      <c r="BD41" s="26">
        <v>1.2</v>
      </c>
      <c r="BE41" s="26">
        <v>4</v>
      </c>
      <c r="BF41" s="26">
        <v>4</v>
      </c>
    </row>
    <row r="42" spans="1:58" s="26" customFormat="1" ht="20.100000000000001" customHeight="1">
      <c r="A42" s="21" t="s">
        <v>22</v>
      </c>
      <c r="B42" s="83" t="s">
        <v>101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11">
        <f t="shared" ref="V42:V44" si="3">AP40</f>
        <v>16</v>
      </c>
      <c r="W42" s="11">
        <f t="shared" ref="W42:W44" si="4">AQ40</f>
        <v>29</v>
      </c>
      <c r="X42" s="11">
        <f t="shared" ref="X42:X44" si="5">AR40</f>
        <v>72</v>
      </c>
      <c r="Y42" s="11">
        <f t="shared" ref="Y42:Y44" si="6">AS40</f>
        <v>183</v>
      </c>
      <c r="Z42" s="11">
        <f t="shared" ref="Z42:Z44" si="7">AT40</f>
        <v>234</v>
      </c>
      <c r="AA42" s="11">
        <f t="shared" ref="AA42:AA44" si="8">AU40</f>
        <v>1</v>
      </c>
      <c r="AB42" s="11">
        <f t="shared" ref="AB42:AB44" si="9">AV40</f>
        <v>535</v>
      </c>
      <c r="AC42" s="22">
        <f t="shared" si="1"/>
        <v>2.9906542056074768E-2</v>
      </c>
      <c r="AD42" s="22">
        <f t="shared" si="1"/>
        <v>5.4205607476635512E-2</v>
      </c>
      <c r="AE42" s="22">
        <f t="shared" si="1"/>
        <v>0.13457943925233645</v>
      </c>
      <c r="AF42" s="22">
        <f t="shared" si="1"/>
        <v>0.34205607476635513</v>
      </c>
      <c r="AG42" s="22">
        <f t="shared" si="1"/>
        <v>0.43738317757009348</v>
      </c>
      <c r="AH42" s="22">
        <f t="shared" si="1"/>
        <v>1.869158878504673E-3</v>
      </c>
      <c r="AI42" s="22">
        <f t="shared" ref="AI42:AI44" si="10">(V42+W42)/(V42+W42+X42+Y42+Z42)</f>
        <v>8.4269662921348312E-2</v>
      </c>
      <c r="AJ42" s="22">
        <f t="shared" ref="AJ42:AJ44" si="11">(X42+Y42+Z42)/(V42+W42+X42+Y42+Z42)</f>
        <v>0.9157303370786517</v>
      </c>
      <c r="AK42" s="23">
        <f t="shared" ref="AK42:AK44" si="12">BC40</f>
        <v>4.0999999999999996</v>
      </c>
      <c r="AL42" s="23">
        <f t="shared" ref="AL42:AL44" si="13">BD40</f>
        <v>1.0249999999999999</v>
      </c>
      <c r="AM42" s="24">
        <f t="shared" ref="AM42:AM44" si="14">BE40</f>
        <v>4</v>
      </c>
      <c r="AN42" s="24">
        <f t="shared" ref="AN42:AN44" si="15">BF40</f>
        <v>5</v>
      </c>
      <c r="AO42" s="25" t="s">
        <v>86</v>
      </c>
      <c r="AP42" s="26">
        <v>34</v>
      </c>
      <c r="AQ42" s="26">
        <v>48</v>
      </c>
      <c r="AR42" s="26">
        <v>84</v>
      </c>
      <c r="AS42" s="26">
        <v>158</v>
      </c>
      <c r="AT42" s="26">
        <v>142</v>
      </c>
      <c r="AU42" s="26">
        <v>69</v>
      </c>
      <c r="AV42" s="26">
        <v>535</v>
      </c>
      <c r="AW42" s="26" t="s">
        <v>86</v>
      </c>
      <c r="AX42" s="26">
        <v>34</v>
      </c>
      <c r="AY42" s="26">
        <v>48</v>
      </c>
      <c r="AZ42" s="26">
        <v>84</v>
      </c>
      <c r="BA42" s="26">
        <v>158</v>
      </c>
      <c r="BB42" s="26">
        <v>142</v>
      </c>
      <c r="BC42" s="26">
        <v>3.7</v>
      </c>
      <c r="BD42" s="26">
        <v>1.2110000000000001</v>
      </c>
      <c r="BE42" s="26">
        <v>4</v>
      </c>
      <c r="BF42" s="26">
        <v>4</v>
      </c>
    </row>
    <row r="43" spans="1:58" s="26" customFormat="1" ht="20.100000000000001" customHeight="1">
      <c r="A43" s="21" t="s">
        <v>23</v>
      </c>
      <c r="B43" s="83" t="s">
        <v>24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/>
      <c r="V43" s="11">
        <f t="shared" si="3"/>
        <v>36</v>
      </c>
      <c r="W43" s="11">
        <f t="shared" si="4"/>
        <v>60</v>
      </c>
      <c r="X43" s="11">
        <f t="shared" si="5"/>
        <v>114</v>
      </c>
      <c r="Y43" s="11">
        <f t="shared" si="6"/>
        <v>151</v>
      </c>
      <c r="Z43" s="11">
        <f t="shared" si="7"/>
        <v>114</v>
      </c>
      <c r="AA43" s="11">
        <f t="shared" si="8"/>
        <v>60</v>
      </c>
      <c r="AB43" s="11">
        <f t="shared" si="9"/>
        <v>535</v>
      </c>
      <c r="AC43" s="22">
        <f t="shared" si="1"/>
        <v>6.7289719626168226E-2</v>
      </c>
      <c r="AD43" s="22">
        <f t="shared" si="1"/>
        <v>0.11214953271028037</v>
      </c>
      <c r="AE43" s="22">
        <f t="shared" si="1"/>
        <v>0.21308411214953271</v>
      </c>
      <c r="AF43" s="22">
        <f t="shared" si="1"/>
        <v>0.28224299065420561</v>
      </c>
      <c r="AG43" s="22">
        <f t="shared" si="1"/>
        <v>0.21308411214953271</v>
      </c>
      <c r="AH43" s="22">
        <f t="shared" si="1"/>
        <v>0.11214953271028037</v>
      </c>
      <c r="AI43" s="22">
        <f t="shared" si="10"/>
        <v>0.20210526315789473</v>
      </c>
      <c r="AJ43" s="22">
        <f t="shared" si="11"/>
        <v>0.79789473684210521</v>
      </c>
      <c r="AK43" s="23">
        <f t="shared" si="12"/>
        <v>3.52</v>
      </c>
      <c r="AL43" s="23">
        <f t="shared" si="13"/>
        <v>1.2</v>
      </c>
      <c r="AM43" s="24">
        <f t="shared" si="14"/>
        <v>4</v>
      </c>
      <c r="AN43" s="24">
        <f t="shared" si="15"/>
        <v>4</v>
      </c>
      <c r="AO43" s="25" t="s">
        <v>87</v>
      </c>
      <c r="AP43" s="26">
        <v>46</v>
      </c>
      <c r="AQ43" s="26">
        <v>70</v>
      </c>
      <c r="AR43" s="26">
        <v>124</v>
      </c>
      <c r="AS43" s="26">
        <v>170</v>
      </c>
      <c r="AT43" s="26">
        <v>96</v>
      </c>
      <c r="AU43" s="26">
        <v>29</v>
      </c>
      <c r="AV43" s="26">
        <v>535</v>
      </c>
      <c r="AW43" s="26" t="s">
        <v>87</v>
      </c>
      <c r="AX43" s="26">
        <v>46</v>
      </c>
      <c r="AY43" s="26">
        <v>70</v>
      </c>
      <c r="AZ43" s="26">
        <v>124</v>
      </c>
      <c r="BA43" s="26">
        <v>170</v>
      </c>
      <c r="BB43" s="26">
        <v>96</v>
      </c>
      <c r="BC43" s="26">
        <v>3.4</v>
      </c>
      <c r="BD43" s="26">
        <v>1.2010000000000001</v>
      </c>
      <c r="BE43" s="26">
        <v>4</v>
      </c>
      <c r="BF43" s="26">
        <v>4</v>
      </c>
    </row>
    <row r="44" spans="1:58" s="26" customFormat="1" ht="20.100000000000001" customHeight="1">
      <c r="A44" s="21" t="s">
        <v>25</v>
      </c>
      <c r="B44" s="83" t="s">
        <v>102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11">
        <f t="shared" si="3"/>
        <v>34</v>
      </c>
      <c r="W44" s="11">
        <f t="shared" si="4"/>
        <v>48</v>
      </c>
      <c r="X44" s="11">
        <f t="shared" si="5"/>
        <v>84</v>
      </c>
      <c r="Y44" s="11">
        <f t="shared" si="6"/>
        <v>158</v>
      </c>
      <c r="Z44" s="11">
        <f t="shared" si="7"/>
        <v>142</v>
      </c>
      <c r="AA44" s="11">
        <f t="shared" si="8"/>
        <v>69</v>
      </c>
      <c r="AB44" s="11">
        <f t="shared" si="9"/>
        <v>535</v>
      </c>
      <c r="AC44" s="22">
        <f t="shared" si="1"/>
        <v>6.3551401869158877E-2</v>
      </c>
      <c r="AD44" s="22">
        <f t="shared" si="1"/>
        <v>8.9719626168224292E-2</v>
      </c>
      <c r="AE44" s="22">
        <f t="shared" si="1"/>
        <v>0.15700934579439252</v>
      </c>
      <c r="AF44" s="22">
        <f t="shared" si="1"/>
        <v>0.29532710280373831</v>
      </c>
      <c r="AG44" s="22">
        <f t="shared" si="1"/>
        <v>0.26542056074766357</v>
      </c>
      <c r="AH44" s="22">
        <f t="shared" si="1"/>
        <v>0.12897196261682242</v>
      </c>
      <c r="AI44" s="22">
        <f t="shared" si="10"/>
        <v>0.17596566523605151</v>
      </c>
      <c r="AJ44" s="22">
        <f t="shared" si="11"/>
        <v>0.82403433476394849</v>
      </c>
      <c r="AK44" s="23">
        <f t="shared" si="12"/>
        <v>3.7</v>
      </c>
      <c r="AL44" s="23">
        <f t="shared" si="13"/>
        <v>1.2110000000000001</v>
      </c>
      <c r="AM44" s="24">
        <f t="shared" si="14"/>
        <v>4</v>
      </c>
      <c r="AN44" s="24">
        <f t="shared" si="15"/>
        <v>4</v>
      </c>
      <c r="AO44" s="25" t="s">
        <v>88</v>
      </c>
      <c r="AP44" s="26">
        <v>48</v>
      </c>
      <c r="AQ44" s="26">
        <v>77</v>
      </c>
      <c r="AR44" s="26">
        <v>129</v>
      </c>
      <c r="AS44" s="26">
        <v>175</v>
      </c>
      <c r="AT44" s="26">
        <v>97</v>
      </c>
      <c r="AU44" s="26">
        <v>9</v>
      </c>
      <c r="AV44" s="26">
        <v>535</v>
      </c>
      <c r="AW44" s="26" t="s">
        <v>88</v>
      </c>
      <c r="AX44" s="26">
        <v>48</v>
      </c>
      <c r="AY44" s="26">
        <v>77</v>
      </c>
      <c r="AZ44" s="26">
        <v>129</v>
      </c>
      <c r="BA44" s="26">
        <v>175</v>
      </c>
      <c r="BB44" s="26">
        <v>97</v>
      </c>
      <c r="BC44" s="26">
        <v>3.37</v>
      </c>
      <c r="BD44" s="26">
        <v>1.202</v>
      </c>
      <c r="BE44" s="26">
        <v>4</v>
      </c>
      <c r="BF44" s="26">
        <v>4</v>
      </c>
    </row>
    <row r="45" spans="1:58" s="20" customFormat="1" ht="16.5" customHeight="1">
      <c r="A45" s="27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" t="s">
        <v>89</v>
      </c>
      <c r="AP45" s="20">
        <v>26</v>
      </c>
      <c r="AQ45" s="20">
        <v>53</v>
      </c>
      <c r="AR45" s="20">
        <v>109</v>
      </c>
      <c r="AS45" s="20">
        <v>177</v>
      </c>
      <c r="AT45" s="20">
        <v>159</v>
      </c>
      <c r="AU45" s="20">
        <v>11</v>
      </c>
      <c r="AV45" s="20">
        <v>535</v>
      </c>
      <c r="AW45" s="20" t="s">
        <v>89</v>
      </c>
      <c r="AX45" s="20">
        <v>26</v>
      </c>
      <c r="AY45" s="20">
        <v>53</v>
      </c>
      <c r="AZ45" s="20">
        <v>109</v>
      </c>
      <c r="BA45" s="20">
        <v>177</v>
      </c>
      <c r="BB45" s="20">
        <v>159</v>
      </c>
      <c r="BC45" s="20">
        <v>3.74</v>
      </c>
      <c r="BD45" s="20">
        <v>1.1399999999999999</v>
      </c>
      <c r="BE45" s="20">
        <v>4</v>
      </c>
      <c r="BF45" s="20">
        <v>4</v>
      </c>
    </row>
    <row r="46" spans="1:58" s="20" customFormat="1" ht="16.5" customHeight="1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3"/>
      <c r="L46" s="33"/>
      <c r="M46" s="32"/>
      <c r="N46" s="32"/>
      <c r="O46" s="32"/>
      <c r="P46" s="28"/>
      <c r="Q46" s="28"/>
      <c r="R46" s="28"/>
      <c r="S46" s="28"/>
      <c r="T46" s="33"/>
      <c r="U46" s="33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90</v>
      </c>
      <c r="AP46" s="20">
        <v>47</v>
      </c>
      <c r="AQ46" s="20">
        <v>94</v>
      </c>
      <c r="AR46" s="20">
        <v>115</v>
      </c>
      <c r="AS46" s="20">
        <v>163</v>
      </c>
      <c r="AT46" s="20">
        <v>105</v>
      </c>
      <c r="AU46" s="20">
        <v>11</v>
      </c>
      <c r="AV46" s="20">
        <v>535</v>
      </c>
      <c r="AW46" s="20" t="s">
        <v>90</v>
      </c>
      <c r="AX46" s="20">
        <v>47</v>
      </c>
      <c r="AY46" s="20">
        <v>94</v>
      </c>
      <c r="AZ46" s="20">
        <v>115</v>
      </c>
      <c r="BA46" s="20">
        <v>163</v>
      </c>
      <c r="BB46" s="20">
        <v>105</v>
      </c>
      <c r="BC46" s="20">
        <v>3.35</v>
      </c>
      <c r="BD46" s="20">
        <v>1.2370000000000001</v>
      </c>
      <c r="BE46" s="20">
        <v>4</v>
      </c>
      <c r="BF46" s="20">
        <v>4</v>
      </c>
    </row>
    <row r="47" spans="1:58" s="20" customFormat="1" ht="16.5" customHeight="1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3"/>
      <c r="L47" s="33"/>
      <c r="M47" s="32"/>
      <c r="N47" s="32"/>
      <c r="O47" s="32"/>
      <c r="P47" s="28"/>
      <c r="Q47" s="28"/>
      <c r="R47" s="28"/>
      <c r="S47" s="28"/>
      <c r="T47" s="33"/>
      <c r="U47" s="33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91</v>
      </c>
      <c r="AP47" s="20">
        <v>46</v>
      </c>
      <c r="AQ47" s="20">
        <v>79</v>
      </c>
      <c r="AR47" s="20">
        <v>106</v>
      </c>
      <c r="AS47" s="20">
        <v>170</v>
      </c>
      <c r="AT47" s="20">
        <v>115</v>
      </c>
      <c r="AU47" s="20">
        <v>19</v>
      </c>
      <c r="AV47" s="20">
        <v>535</v>
      </c>
      <c r="AW47" s="20" t="s">
        <v>91</v>
      </c>
      <c r="AX47" s="20">
        <v>46</v>
      </c>
      <c r="AY47" s="20">
        <v>79</v>
      </c>
      <c r="AZ47" s="20">
        <v>106</v>
      </c>
      <c r="BA47" s="20">
        <v>170</v>
      </c>
      <c r="BB47" s="20">
        <v>115</v>
      </c>
      <c r="BC47" s="20">
        <v>3.44</v>
      </c>
      <c r="BD47" s="20">
        <v>1.24</v>
      </c>
      <c r="BE47" s="20">
        <v>4</v>
      </c>
      <c r="BF47" s="20">
        <v>4</v>
      </c>
    </row>
    <row r="48" spans="1:58" s="20" customFormat="1" ht="16.5" customHeight="1">
      <c r="A48" s="32"/>
      <c r="B48" s="29"/>
      <c r="C48" s="29"/>
      <c r="D48" s="29"/>
      <c r="E48" s="29"/>
      <c r="F48" s="2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10" t="s">
        <v>9</v>
      </c>
      <c r="W48" s="110"/>
      <c r="X48" s="110"/>
      <c r="Y48" s="110"/>
      <c r="Z48" s="110"/>
      <c r="AA48" s="110"/>
      <c r="AB48" s="16"/>
      <c r="AC48" s="110" t="s">
        <v>10</v>
      </c>
      <c r="AD48" s="110"/>
      <c r="AE48" s="110"/>
      <c r="AF48" s="110"/>
      <c r="AG48" s="110"/>
      <c r="AH48" s="110"/>
      <c r="AI48" s="86" t="s">
        <v>194</v>
      </c>
      <c r="AJ48" s="87"/>
      <c r="AK48" s="108" t="s">
        <v>11</v>
      </c>
      <c r="AL48" s="108"/>
      <c r="AM48" s="108"/>
      <c r="AN48" s="108"/>
      <c r="AO48" s="1" t="s">
        <v>92</v>
      </c>
      <c r="AP48" s="20">
        <v>39</v>
      </c>
      <c r="AQ48" s="20">
        <v>90</v>
      </c>
      <c r="AR48" s="20">
        <v>140</v>
      </c>
      <c r="AS48" s="20">
        <v>189</v>
      </c>
      <c r="AT48" s="20">
        <v>69</v>
      </c>
      <c r="AU48" s="20">
        <v>8</v>
      </c>
      <c r="AV48" s="20">
        <v>535</v>
      </c>
      <c r="AW48" s="20" t="s">
        <v>92</v>
      </c>
      <c r="AX48" s="20">
        <v>39</v>
      </c>
      <c r="AY48" s="20">
        <v>90</v>
      </c>
      <c r="AZ48" s="20">
        <v>140</v>
      </c>
      <c r="BA48" s="20">
        <v>189</v>
      </c>
      <c r="BB48" s="20">
        <v>69</v>
      </c>
      <c r="BC48" s="20">
        <v>3.3</v>
      </c>
      <c r="BD48" s="20">
        <v>1.123</v>
      </c>
      <c r="BE48" s="20">
        <v>3</v>
      </c>
      <c r="BF48" s="20">
        <v>4</v>
      </c>
    </row>
    <row r="49" spans="1:58" s="20" customFormat="1" ht="16.5" customHeight="1">
      <c r="A49" s="32"/>
      <c r="B49" s="34"/>
      <c r="C49" s="34"/>
      <c r="D49" s="34"/>
      <c r="E49" s="34"/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10"/>
      <c r="W49" s="110"/>
      <c r="X49" s="110"/>
      <c r="Y49" s="110"/>
      <c r="Z49" s="110"/>
      <c r="AA49" s="110"/>
      <c r="AB49" s="16"/>
      <c r="AC49" s="110"/>
      <c r="AD49" s="110"/>
      <c r="AE49" s="110"/>
      <c r="AF49" s="110"/>
      <c r="AG49" s="110"/>
      <c r="AH49" s="110"/>
      <c r="AI49" s="88"/>
      <c r="AJ49" s="89"/>
      <c r="AK49" s="108"/>
      <c r="AL49" s="108"/>
      <c r="AM49" s="108"/>
      <c r="AN49" s="108"/>
      <c r="AO49" s="1" t="s">
        <v>93</v>
      </c>
      <c r="AP49" s="20">
        <v>45</v>
      </c>
      <c r="AQ49" s="20">
        <v>99</v>
      </c>
      <c r="AR49" s="20">
        <v>145</v>
      </c>
      <c r="AS49" s="20">
        <v>158</v>
      </c>
      <c r="AT49" s="20">
        <v>66</v>
      </c>
      <c r="AU49" s="20">
        <v>22</v>
      </c>
      <c r="AV49" s="20">
        <v>535</v>
      </c>
      <c r="AW49" s="20" t="s">
        <v>93</v>
      </c>
      <c r="AX49" s="20">
        <v>45</v>
      </c>
      <c r="AY49" s="20">
        <v>99</v>
      </c>
      <c r="AZ49" s="20">
        <v>145</v>
      </c>
      <c r="BA49" s="20">
        <v>158</v>
      </c>
      <c r="BB49" s="20">
        <v>66</v>
      </c>
      <c r="BC49" s="20">
        <v>3.2</v>
      </c>
      <c r="BD49" s="20">
        <v>1.153</v>
      </c>
      <c r="BE49" s="20">
        <v>3</v>
      </c>
      <c r="BF49" s="20">
        <v>4</v>
      </c>
    </row>
    <row r="50" spans="1:58" s="20" customFormat="1" ht="29.25" customHeight="1">
      <c r="A50" s="111" t="s">
        <v>103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17">
        <v>1</v>
      </c>
      <c r="W50" s="17">
        <v>2</v>
      </c>
      <c r="X50" s="17">
        <v>3</v>
      </c>
      <c r="Y50" s="17">
        <v>4</v>
      </c>
      <c r="Z50" s="17">
        <v>5</v>
      </c>
      <c r="AA50" s="17" t="s">
        <v>14</v>
      </c>
      <c r="AB50" s="18" t="s">
        <v>15</v>
      </c>
      <c r="AC50" s="17">
        <v>1</v>
      </c>
      <c r="AD50" s="17">
        <v>2</v>
      </c>
      <c r="AE50" s="17">
        <v>3</v>
      </c>
      <c r="AF50" s="17">
        <v>4</v>
      </c>
      <c r="AG50" s="17">
        <v>5</v>
      </c>
      <c r="AH50" s="17" t="s">
        <v>14</v>
      </c>
      <c r="AI50" s="74" t="s">
        <v>192</v>
      </c>
      <c r="AJ50" s="74" t="s">
        <v>193</v>
      </c>
      <c r="AK50" s="19" t="s">
        <v>16</v>
      </c>
      <c r="AL50" s="19" t="s">
        <v>17</v>
      </c>
      <c r="AM50" s="19" t="s">
        <v>18</v>
      </c>
      <c r="AN50" s="19" t="s">
        <v>19</v>
      </c>
      <c r="AO50" s="1" t="s">
        <v>94</v>
      </c>
      <c r="AP50" s="20">
        <v>62</v>
      </c>
      <c r="AQ50" s="20">
        <v>101</v>
      </c>
      <c r="AR50" s="20">
        <v>158</v>
      </c>
      <c r="AS50" s="20">
        <v>165</v>
      </c>
      <c r="AT50" s="20">
        <v>37</v>
      </c>
      <c r="AU50" s="20">
        <v>12</v>
      </c>
      <c r="AV50" s="20">
        <v>535</v>
      </c>
      <c r="AW50" s="20" t="s">
        <v>94</v>
      </c>
      <c r="AX50" s="20">
        <v>62</v>
      </c>
      <c r="AY50" s="20">
        <v>101</v>
      </c>
      <c r="AZ50" s="20">
        <v>158</v>
      </c>
      <c r="BA50" s="20">
        <v>165</v>
      </c>
      <c r="BB50" s="20">
        <v>37</v>
      </c>
      <c r="BC50" s="20">
        <v>3.03</v>
      </c>
      <c r="BD50" s="20">
        <v>1.1259999999999999</v>
      </c>
      <c r="BE50" s="20">
        <v>3</v>
      </c>
      <c r="BF50" s="20">
        <v>4</v>
      </c>
    </row>
    <row r="51" spans="1:58" s="20" customFormat="1" ht="24" customHeight="1">
      <c r="A51" s="36" t="s">
        <v>26</v>
      </c>
      <c r="B51" s="93" t="s">
        <v>105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37">
        <f>AP43</f>
        <v>46</v>
      </c>
      <c r="W51" s="37">
        <f t="shared" ref="W51:AB51" si="16">AQ43</f>
        <v>70</v>
      </c>
      <c r="X51" s="37">
        <f t="shared" si="16"/>
        <v>124</v>
      </c>
      <c r="Y51" s="37">
        <f t="shared" si="16"/>
        <v>170</v>
      </c>
      <c r="Z51" s="37">
        <f t="shared" si="16"/>
        <v>96</v>
      </c>
      <c r="AA51" s="37">
        <f t="shared" si="16"/>
        <v>29</v>
      </c>
      <c r="AB51" s="37">
        <f t="shared" si="16"/>
        <v>535</v>
      </c>
      <c r="AC51" s="22">
        <f>V51/$AB51</f>
        <v>8.5981308411214957E-2</v>
      </c>
      <c r="AD51" s="22">
        <f t="shared" ref="AD51:AH55" si="17">W51/$AB51</f>
        <v>0.13084112149532709</v>
      </c>
      <c r="AE51" s="22">
        <f t="shared" si="17"/>
        <v>0.23177570093457944</v>
      </c>
      <c r="AF51" s="22">
        <f t="shared" si="17"/>
        <v>0.31775700934579437</v>
      </c>
      <c r="AG51" s="22">
        <f t="shared" si="17"/>
        <v>0.17943925233644858</v>
      </c>
      <c r="AH51" s="22">
        <f t="shared" si="17"/>
        <v>5.4205607476635512E-2</v>
      </c>
      <c r="AI51" s="22">
        <f t="shared" ref="AI51" si="18">(V51+W51)/(V51+W51+X51+Y51+Z51)</f>
        <v>0.22924901185770752</v>
      </c>
      <c r="AJ51" s="22">
        <f t="shared" ref="AJ51" si="19">(X51+Y51+Z51)/(V51+W51+X51+Y51+Z51)</f>
        <v>0.77075098814229248</v>
      </c>
      <c r="AK51" s="38">
        <f>BC43</f>
        <v>3.4</v>
      </c>
      <c r="AL51" s="38">
        <f t="shared" ref="AL51:AN51" si="20">BD43</f>
        <v>1.2010000000000001</v>
      </c>
      <c r="AM51" s="39">
        <f t="shared" si="20"/>
        <v>4</v>
      </c>
      <c r="AN51" s="39">
        <f t="shared" si="20"/>
        <v>4</v>
      </c>
      <c r="AO51" s="1" t="s">
        <v>95</v>
      </c>
      <c r="AP51" s="20">
        <v>39</v>
      </c>
      <c r="AQ51" s="20">
        <v>106</v>
      </c>
      <c r="AR51" s="20">
        <v>152</v>
      </c>
      <c r="AS51" s="20">
        <v>157</v>
      </c>
      <c r="AT51" s="20">
        <v>48</v>
      </c>
      <c r="AU51" s="20">
        <v>33</v>
      </c>
      <c r="AV51" s="20">
        <v>535</v>
      </c>
      <c r="AW51" s="20" t="s">
        <v>95</v>
      </c>
      <c r="AX51" s="20">
        <v>39</v>
      </c>
      <c r="AY51" s="20">
        <v>106</v>
      </c>
      <c r="AZ51" s="20">
        <v>152</v>
      </c>
      <c r="BA51" s="20">
        <v>157</v>
      </c>
      <c r="BB51" s="20">
        <v>48</v>
      </c>
      <c r="BC51" s="20">
        <v>3.14</v>
      </c>
      <c r="BD51" s="20">
        <v>1.0960000000000001</v>
      </c>
      <c r="BE51" s="20">
        <v>3</v>
      </c>
      <c r="BF51" s="20">
        <v>4</v>
      </c>
    </row>
    <row r="52" spans="1:58" s="20" customFormat="1" ht="16.5" customHeight="1">
      <c r="A52" s="21" t="s">
        <v>27</v>
      </c>
      <c r="B52" s="93" t="s">
        <v>104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37">
        <f t="shared" ref="V52:V56" si="21">AP44</f>
        <v>48</v>
      </c>
      <c r="W52" s="37">
        <f t="shared" ref="W52:W56" si="22">AQ44</f>
        <v>77</v>
      </c>
      <c r="X52" s="37">
        <f t="shared" ref="X52:X56" si="23">AR44</f>
        <v>129</v>
      </c>
      <c r="Y52" s="37">
        <f t="shared" ref="Y52:Y56" si="24">AS44</f>
        <v>175</v>
      </c>
      <c r="Z52" s="37">
        <f t="shared" ref="Z52:Z56" si="25">AT44</f>
        <v>97</v>
      </c>
      <c r="AA52" s="37">
        <f t="shared" ref="AA52:AA56" si="26">AU44</f>
        <v>9</v>
      </c>
      <c r="AB52" s="37">
        <f t="shared" ref="AB52:AB56" si="27">AV44</f>
        <v>535</v>
      </c>
      <c r="AC52" s="22">
        <f t="shared" ref="AC52:AC55" si="28">V52/$AB52</f>
        <v>8.9719626168224292E-2</v>
      </c>
      <c r="AD52" s="22">
        <f t="shared" si="17"/>
        <v>0.14392523364485982</v>
      </c>
      <c r="AE52" s="22">
        <f t="shared" si="17"/>
        <v>0.24112149532710281</v>
      </c>
      <c r="AF52" s="22">
        <f t="shared" si="17"/>
        <v>0.32710280373831774</v>
      </c>
      <c r="AG52" s="22">
        <f t="shared" si="17"/>
        <v>0.18130841121495328</v>
      </c>
      <c r="AH52" s="22">
        <f t="shared" si="17"/>
        <v>1.6822429906542057E-2</v>
      </c>
      <c r="AI52" s="22">
        <f t="shared" ref="AI52:AI56" si="29">(V52+W52)/(V52+W52+X52+Y52+Z52)</f>
        <v>0.2376425855513308</v>
      </c>
      <c r="AJ52" s="22">
        <f t="shared" ref="AJ52:AJ56" si="30">(X52+Y52+Z52)/(V52+W52+X52+Y52+Z52)</f>
        <v>0.76235741444866922</v>
      </c>
      <c r="AK52" s="38">
        <f t="shared" ref="AK52:AK56" si="31">BC44</f>
        <v>3.37</v>
      </c>
      <c r="AL52" s="38">
        <f t="shared" ref="AL52:AL56" si="32">BD44</f>
        <v>1.202</v>
      </c>
      <c r="AM52" s="39">
        <f t="shared" ref="AM52:AM56" si="33">BE44</f>
        <v>4</v>
      </c>
      <c r="AN52" s="39">
        <f t="shared" ref="AN52:AN56" si="34">BF44</f>
        <v>4</v>
      </c>
      <c r="AO52" s="1" t="s">
        <v>96</v>
      </c>
      <c r="AP52" s="20">
        <v>40</v>
      </c>
      <c r="AQ52" s="20">
        <v>94</v>
      </c>
      <c r="AR52" s="20">
        <v>152</v>
      </c>
      <c r="AS52" s="20">
        <v>165</v>
      </c>
      <c r="AT52" s="20">
        <v>50</v>
      </c>
      <c r="AU52" s="20">
        <v>34</v>
      </c>
      <c r="AV52" s="20">
        <v>535</v>
      </c>
      <c r="AW52" s="20" t="s">
        <v>96</v>
      </c>
      <c r="AX52" s="20">
        <v>40</v>
      </c>
      <c r="AY52" s="20">
        <v>94</v>
      </c>
      <c r="AZ52" s="20">
        <v>152</v>
      </c>
      <c r="BA52" s="20">
        <v>165</v>
      </c>
      <c r="BB52" s="20">
        <v>50</v>
      </c>
      <c r="BC52" s="20">
        <v>3.18</v>
      </c>
      <c r="BD52" s="20">
        <v>1.0980000000000001</v>
      </c>
      <c r="BE52" s="20">
        <v>3</v>
      </c>
      <c r="BF52" s="20">
        <v>4</v>
      </c>
    </row>
    <row r="53" spans="1:58" s="20" customFormat="1" ht="16.5" customHeight="1">
      <c r="A53" s="36" t="s">
        <v>28</v>
      </c>
      <c r="B53" s="93" t="s">
        <v>106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37">
        <f t="shared" si="21"/>
        <v>26</v>
      </c>
      <c r="W53" s="37">
        <f t="shared" si="22"/>
        <v>53</v>
      </c>
      <c r="X53" s="37">
        <f t="shared" si="23"/>
        <v>109</v>
      </c>
      <c r="Y53" s="37">
        <f t="shared" si="24"/>
        <v>177</v>
      </c>
      <c r="Z53" s="37">
        <f t="shared" si="25"/>
        <v>159</v>
      </c>
      <c r="AA53" s="37">
        <f t="shared" si="26"/>
        <v>11</v>
      </c>
      <c r="AB53" s="37">
        <f t="shared" si="27"/>
        <v>535</v>
      </c>
      <c r="AC53" s="22">
        <f t="shared" si="28"/>
        <v>4.8598130841121495E-2</v>
      </c>
      <c r="AD53" s="22">
        <f t="shared" si="17"/>
        <v>9.9065420560747658E-2</v>
      </c>
      <c r="AE53" s="22">
        <f t="shared" si="17"/>
        <v>0.20373831775700935</v>
      </c>
      <c r="AF53" s="22">
        <f t="shared" si="17"/>
        <v>0.33084112149532713</v>
      </c>
      <c r="AG53" s="22">
        <f t="shared" si="17"/>
        <v>0.297196261682243</v>
      </c>
      <c r="AH53" s="22">
        <f t="shared" si="17"/>
        <v>2.0560747663551402E-2</v>
      </c>
      <c r="AI53" s="22">
        <f t="shared" si="29"/>
        <v>0.15076335877862596</v>
      </c>
      <c r="AJ53" s="22">
        <f t="shared" si="30"/>
        <v>0.8492366412213741</v>
      </c>
      <c r="AK53" s="38">
        <f t="shared" si="31"/>
        <v>3.74</v>
      </c>
      <c r="AL53" s="38">
        <f t="shared" si="32"/>
        <v>1.1399999999999999</v>
      </c>
      <c r="AM53" s="39">
        <f t="shared" si="33"/>
        <v>4</v>
      </c>
      <c r="AN53" s="39">
        <f t="shared" si="34"/>
        <v>4</v>
      </c>
      <c r="AO53" s="1" t="s">
        <v>97</v>
      </c>
      <c r="AP53" s="20">
        <v>34</v>
      </c>
      <c r="AQ53" s="20">
        <v>76</v>
      </c>
      <c r="AR53" s="20">
        <v>148</v>
      </c>
      <c r="AS53" s="20">
        <v>174</v>
      </c>
      <c r="AT53" s="20">
        <v>79</v>
      </c>
      <c r="AU53" s="20">
        <v>24</v>
      </c>
      <c r="AV53" s="20">
        <v>535</v>
      </c>
      <c r="AW53" s="20" t="s">
        <v>97</v>
      </c>
      <c r="AX53" s="20">
        <v>34</v>
      </c>
      <c r="AY53" s="20">
        <v>76</v>
      </c>
      <c r="AZ53" s="20">
        <v>148</v>
      </c>
      <c r="BA53" s="20">
        <v>174</v>
      </c>
      <c r="BB53" s="20">
        <v>79</v>
      </c>
      <c r="BC53" s="20">
        <v>3.37</v>
      </c>
      <c r="BD53" s="20">
        <v>1.1140000000000001</v>
      </c>
      <c r="BE53" s="20">
        <v>3</v>
      </c>
      <c r="BF53" s="20">
        <v>4</v>
      </c>
    </row>
    <row r="54" spans="1:58" s="20" customFormat="1" ht="16.5" customHeight="1">
      <c r="A54" s="21" t="s">
        <v>29</v>
      </c>
      <c r="B54" s="93" t="s">
        <v>107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37">
        <f t="shared" si="21"/>
        <v>47</v>
      </c>
      <c r="W54" s="37">
        <f t="shared" si="22"/>
        <v>94</v>
      </c>
      <c r="X54" s="37">
        <f t="shared" si="23"/>
        <v>115</v>
      </c>
      <c r="Y54" s="37">
        <f t="shared" si="24"/>
        <v>163</v>
      </c>
      <c r="Z54" s="37">
        <f t="shared" si="25"/>
        <v>105</v>
      </c>
      <c r="AA54" s="37">
        <f t="shared" si="26"/>
        <v>11</v>
      </c>
      <c r="AB54" s="37">
        <f t="shared" si="27"/>
        <v>535</v>
      </c>
      <c r="AC54" s="22">
        <f t="shared" si="28"/>
        <v>8.7850467289719625E-2</v>
      </c>
      <c r="AD54" s="22">
        <f t="shared" si="17"/>
        <v>0.17570093457943925</v>
      </c>
      <c r="AE54" s="22">
        <f t="shared" si="17"/>
        <v>0.21495327102803738</v>
      </c>
      <c r="AF54" s="22">
        <f t="shared" si="17"/>
        <v>0.30467289719626167</v>
      </c>
      <c r="AG54" s="22">
        <f t="shared" si="17"/>
        <v>0.19626168224299065</v>
      </c>
      <c r="AH54" s="22">
        <f t="shared" si="17"/>
        <v>2.0560747663551402E-2</v>
      </c>
      <c r="AI54" s="22">
        <f t="shared" si="29"/>
        <v>0.26908396946564883</v>
      </c>
      <c r="AJ54" s="22">
        <f t="shared" si="30"/>
        <v>0.73091603053435117</v>
      </c>
      <c r="AK54" s="38">
        <f t="shared" si="31"/>
        <v>3.35</v>
      </c>
      <c r="AL54" s="38">
        <f t="shared" si="32"/>
        <v>1.2370000000000001</v>
      </c>
      <c r="AM54" s="39">
        <f t="shared" si="33"/>
        <v>4</v>
      </c>
      <c r="AN54" s="39">
        <f t="shared" si="34"/>
        <v>4</v>
      </c>
      <c r="AO54" s="1" t="s">
        <v>98</v>
      </c>
      <c r="AP54" s="20">
        <v>23</v>
      </c>
      <c r="AQ54" s="20">
        <v>63</v>
      </c>
      <c r="AR54" s="20">
        <v>126</v>
      </c>
      <c r="AS54" s="20">
        <v>181</v>
      </c>
      <c r="AT54" s="20">
        <v>122</v>
      </c>
      <c r="AU54" s="20">
        <v>20</v>
      </c>
      <c r="AV54" s="20">
        <v>535</v>
      </c>
      <c r="AW54" s="20" t="s">
        <v>98</v>
      </c>
      <c r="AX54" s="20">
        <v>23</v>
      </c>
      <c r="AY54" s="20">
        <v>63</v>
      </c>
      <c r="AZ54" s="20">
        <v>126</v>
      </c>
      <c r="BA54" s="20">
        <v>181</v>
      </c>
      <c r="BB54" s="20">
        <v>122</v>
      </c>
      <c r="BC54" s="20">
        <v>3.61</v>
      </c>
      <c r="BD54" s="20">
        <v>1.107</v>
      </c>
      <c r="BE54" s="20">
        <v>4</v>
      </c>
      <c r="BF54" s="20">
        <v>4</v>
      </c>
    </row>
    <row r="55" spans="1:58" s="20" customFormat="1" ht="16.5" customHeight="1">
      <c r="A55" s="75" t="s">
        <v>30</v>
      </c>
      <c r="B55" s="93" t="s">
        <v>108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37">
        <f t="shared" si="21"/>
        <v>46</v>
      </c>
      <c r="W55" s="37">
        <f t="shared" si="22"/>
        <v>79</v>
      </c>
      <c r="X55" s="37">
        <f t="shared" si="23"/>
        <v>106</v>
      </c>
      <c r="Y55" s="37">
        <f t="shared" si="24"/>
        <v>170</v>
      </c>
      <c r="Z55" s="37">
        <f t="shared" si="25"/>
        <v>115</v>
      </c>
      <c r="AA55" s="37">
        <f t="shared" si="26"/>
        <v>19</v>
      </c>
      <c r="AB55" s="37">
        <f t="shared" si="27"/>
        <v>535</v>
      </c>
      <c r="AC55" s="76">
        <f t="shared" si="28"/>
        <v>8.5981308411214957E-2</v>
      </c>
      <c r="AD55" s="76">
        <f t="shared" si="17"/>
        <v>0.14766355140186915</v>
      </c>
      <c r="AE55" s="76">
        <f t="shared" si="17"/>
        <v>0.19813084112149532</v>
      </c>
      <c r="AF55" s="76">
        <f t="shared" si="17"/>
        <v>0.31775700934579437</v>
      </c>
      <c r="AG55" s="76">
        <f t="shared" si="17"/>
        <v>0.21495327102803738</v>
      </c>
      <c r="AH55" s="76">
        <f t="shared" si="17"/>
        <v>3.5514018691588788E-2</v>
      </c>
      <c r="AI55" s="22">
        <f t="shared" si="29"/>
        <v>0.24224806201550386</v>
      </c>
      <c r="AJ55" s="22">
        <f t="shared" si="30"/>
        <v>0.75775193798449614</v>
      </c>
      <c r="AK55" s="38">
        <f t="shared" si="31"/>
        <v>3.44</v>
      </c>
      <c r="AL55" s="38">
        <f t="shared" si="32"/>
        <v>1.24</v>
      </c>
      <c r="AM55" s="39">
        <f t="shared" si="33"/>
        <v>4</v>
      </c>
      <c r="AN55" s="39">
        <f t="shared" si="34"/>
        <v>4</v>
      </c>
      <c r="AO55" s="1" t="s">
        <v>99</v>
      </c>
      <c r="AP55" s="20">
        <v>87</v>
      </c>
      <c r="AQ55" s="20">
        <v>124</v>
      </c>
      <c r="AR55" s="20">
        <v>137</v>
      </c>
      <c r="AS55" s="20">
        <v>125</v>
      </c>
      <c r="AT55" s="20">
        <v>46</v>
      </c>
      <c r="AU55" s="20">
        <v>16</v>
      </c>
      <c r="AV55" s="20">
        <v>535</v>
      </c>
      <c r="AW55" s="20" t="s">
        <v>99</v>
      </c>
      <c r="AX55" s="20">
        <v>87</v>
      </c>
      <c r="AY55" s="20">
        <v>124</v>
      </c>
      <c r="AZ55" s="20">
        <v>137</v>
      </c>
      <c r="BA55" s="20">
        <v>125</v>
      </c>
      <c r="BB55" s="20">
        <v>46</v>
      </c>
      <c r="BC55" s="20">
        <v>2.84</v>
      </c>
      <c r="BD55" s="20">
        <v>1.218</v>
      </c>
      <c r="BE55" s="20">
        <v>3</v>
      </c>
      <c r="BF55" s="20">
        <v>3</v>
      </c>
    </row>
    <row r="56" spans="1:58" s="20" customFormat="1" ht="16.5" customHeight="1">
      <c r="A56" s="75" t="s">
        <v>124</v>
      </c>
      <c r="B56" s="93" t="s">
        <v>125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37">
        <f t="shared" si="21"/>
        <v>39</v>
      </c>
      <c r="W56" s="37">
        <f t="shared" si="22"/>
        <v>90</v>
      </c>
      <c r="X56" s="37">
        <f t="shared" si="23"/>
        <v>140</v>
      </c>
      <c r="Y56" s="37">
        <f t="shared" si="24"/>
        <v>189</v>
      </c>
      <c r="Z56" s="37">
        <f t="shared" si="25"/>
        <v>69</v>
      </c>
      <c r="AA56" s="37">
        <f t="shared" si="26"/>
        <v>8</v>
      </c>
      <c r="AB56" s="37">
        <f t="shared" si="27"/>
        <v>535</v>
      </c>
      <c r="AC56" s="76">
        <f t="shared" ref="AC56" si="35">V56/$AB56</f>
        <v>7.2897196261682243E-2</v>
      </c>
      <c r="AD56" s="76">
        <f t="shared" ref="AD56" si="36">W56/$AB56</f>
        <v>0.16822429906542055</v>
      </c>
      <c r="AE56" s="76">
        <f t="shared" ref="AE56" si="37">X56/$AB56</f>
        <v>0.26168224299065418</v>
      </c>
      <c r="AF56" s="76">
        <f t="shared" ref="AF56" si="38">Y56/$AB56</f>
        <v>0.35327102803738319</v>
      </c>
      <c r="AG56" s="76">
        <f t="shared" ref="AG56" si="39">Z56/$AB56</f>
        <v>0.12897196261682242</v>
      </c>
      <c r="AH56" s="76">
        <f t="shared" ref="AH56" si="40">AA56/$AB56</f>
        <v>1.4953271028037384E-2</v>
      </c>
      <c r="AI56" s="22">
        <f t="shared" si="29"/>
        <v>0.24478178368121442</v>
      </c>
      <c r="AJ56" s="22">
        <f t="shared" si="30"/>
        <v>0.75521821631878561</v>
      </c>
      <c r="AK56" s="38">
        <f t="shared" si="31"/>
        <v>3.3</v>
      </c>
      <c r="AL56" s="38">
        <f t="shared" si="32"/>
        <v>1.123</v>
      </c>
      <c r="AM56" s="39">
        <f t="shared" si="33"/>
        <v>3</v>
      </c>
      <c r="AN56" s="39">
        <f t="shared" si="34"/>
        <v>4</v>
      </c>
      <c r="AO56" s="1" t="s">
        <v>100</v>
      </c>
      <c r="AP56" s="20">
        <v>31</v>
      </c>
      <c r="AQ56" s="20">
        <v>85</v>
      </c>
      <c r="AR56" s="20">
        <v>141</v>
      </c>
      <c r="AS56" s="20">
        <v>214</v>
      </c>
      <c r="AT56" s="20">
        <v>59</v>
      </c>
      <c r="AU56" s="20">
        <v>5</v>
      </c>
      <c r="AV56" s="20">
        <v>535</v>
      </c>
      <c r="AW56" s="20" t="s">
        <v>100</v>
      </c>
      <c r="AX56" s="20">
        <v>31</v>
      </c>
      <c r="AY56" s="20">
        <v>85</v>
      </c>
      <c r="AZ56" s="20">
        <v>141</v>
      </c>
      <c r="BA56" s="20">
        <v>214</v>
      </c>
      <c r="BB56" s="20">
        <v>59</v>
      </c>
      <c r="BC56" s="20">
        <v>3.35</v>
      </c>
      <c r="BD56" s="20">
        <v>1.06</v>
      </c>
      <c r="BE56" s="20">
        <v>4</v>
      </c>
      <c r="BF56" s="20">
        <v>4</v>
      </c>
    </row>
    <row r="57" spans="1:58" s="20" customFormat="1" ht="16.5" customHeight="1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3"/>
      <c r="L57" s="33"/>
      <c r="M57" s="32"/>
      <c r="N57" s="32"/>
      <c r="O57" s="32"/>
      <c r="P57" s="28"/>
      <c r="Q57" s="28"/>
      <c r="R57" s="28"/>
      <c r="S57" s="28"/>
      <c r="T57" s="33"/>
      <c r="U57" s="33"/>
      <c r="V57" s="28"/>
      <c r="W57" s="28"/>
      <c r="X57" s="28"/>
      <c r="Y57" s="28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1"/>
    </row>
    <row r="58" spans="1:58" s="20" customFormat="1" ht="16.5" customHeight="1">
      <c r="A58" s="96" t="s">
        <v>123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1"/>
    </row>
    <row r="59" spans="1:58" s="20" customFormat="1" ht="16.5" customHeight="1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3"/>
      <c r="L59" s="33"/>
      <c r="M59" s="32"/>
      <c r="N59" s="32"/>
      <c r="O59" s="32"/>
      <c r="P59" s="28"/>
      <c r="Q59" s="28"/>
      <c r="R59" s="28"/>
      <c r="S59" s="28"/>
      <c r="T59" s="33"/>
      <c r="U59" s="33"/>
      <c r="V59" s="28"/>
      <c r="W59" s="28"/>
      <c r="X59" s="28"/>
      <c r="Y59" s="28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1"/>
    </row>
    <row r="60" spans="1:58" s="20" customFormat="1" ht="16.5" customHeight="1">
      <c r="A60" s="99" t="s">
        <v>109</v>
      </c>
      <c r="B60" s="100"/>
      <c r="C60" s="100"/>
      <c r="D60" s="100"/>
      <c r="E60" s="100"/>
      <c r="F60" s="100"/>
      <c r="G60" s="100"/>
      <c r="H60" s="101"/>
      <c r="I60" s="45">
        <v>247</v>
      </c>
      <c r="J60" s="32"/>
      <c r="K60" s="33"/>
      <c r="L60" s="33"/>
      <c r="M60" s="32"/>
      <c r="N60" s="32"/>
      <c r="O60" s="32"/>
      <c r="P60" s="28"/>
      <c r="Q60" s="28"/>
      <c r="R60" s="28"/>
      <c r="S60" s="28"/>
      <c r="T60" s="33"/>
      <c r="U60" s="33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1"/>
    </row>
    <row r="61" spans="1:58" s="20" customFormat="1" ht="16.5" customHeight="1">
      <c r="A61" s="99" t="s">
        <v>31</v>
      </c>
      <c r="B61" s="100"/>
      <c r="C61" s="100"/>
      <c r="D61" s="100"/>
      <c r="E61" s="100"/>
      <c r="F61" s="100"/>
      <c r="G61" s="100"/>
      <c r="H61" s="101"/>
      <c r="I61" s="45">
        <v>166</v>
      </c>
      <c r="J61" s="32"/>
      <c r="K61" s="33"/>
      <c r="L61" s="33"/>
      <c r="M61" s="32"/>
      <c r="N61" s="32"/>
      <c r="O61" s="32"/>
      <c r="P61" s="28"/>
      <c r="Q61" s="28"/>
      <c r="R61" s="28"/>
      <c r="S61" s="28"/>
      <c r="T61" s="33"/>
      <c r="U61" s="33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1"/>
    </row>
    <row r="62" spans="1:58" s="20" customFormat="1" ht="16.5" customHeight="1">
      <c r="A62" s="99" t="s">
        <v>110</v>
      </c>
      <c r="B62" s="100"/>
      <c r="C62" s="100"/>
      <c r="D62" s="100"/>
      <c r="E62" s="100"/>
      <c r="F62" s="100"/>
      <c r="G62" s="100"/>
      <c r="H62" s="101"/>
      <c r="I62" s="45">
        <v>133</v>
      </c>
      <c r="J62" s="32"/>
      <c r="K62" s="33"/>
      <c r="L62" s="33"/>
      <c r="M62" s="32"/>
      <c r="N62" s="32"/>
      <c r="O62" s="32"/>
      <c r="P62" s="28"/>
      <c r="Q62" s="28"/>
      <c r="R62" s="28"/>
      <c r="S62" s="28"/>
      <c r="T62" s="33"/>
      <c r="U62" s="33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1"/>
    </row>
    <row r="63" spans="1:58" s="20" customFormat="1" ht="16.5" customHeight="1">
      <c r="A63" s="99" t="s">
        <v>32</v>
      </c>
      <c r="B63" s="100"/>
      <c r="C63" s="100"/>
      <c r="D63" s="100"/>
      <c r="E63" s="100"/>
      <c r="F63" s="100"/>
      <c r="G63" s="100"/>
      <c r="H63" s="101"/>
      <c r="I63" s="45">
        <v>441</v>
      </c>
      <c r="J63" s="32"/>
      <c r="K63" s="33"/>
      <c r="L63" s="33"/>
      <c r="M63" s="32"/>
      <c r="N63" s="32"/>
      <c r="O63" s="32"/>
      <c r="P63" s="28"/>
      <c r="Q63" s="28"/>
      <c r="R63" s="28"/>
      <c r="S63" s="28"/>
      <c r="T63" s="33"/>
      <c r="U63" s="33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1"/>
    </row>
    <row r="64" spans="1:58" s="20" customFormat="1" ht="16.5" customHeight="1">
      <c r="A64" s="99" t="s">
        <v>111</v>
      </c>
      <c r="B64" s="100"/>
      <c r="C64" s="100"/>
      <c r="D64" s="100"/>
      <c r="E64" s="100"/>
      <c r="F64" s="100"/>
      <c r="G64" s="100"/>
      <c r="H64" s="101"/>
      <c r="I64" s="45">
        <v>122</v>
      </c>
      <c r="J64" s="32"/>
      <c r="K64" s="33"/>
      <c r="L64" s="33"/>
      <c r="M64" s="32"/>
      <c r="N64" s="32"/>
      <c r="O64" s="32"/>
      <c r="P64" s="28"/>
      <c r="Q64" s="28"/>
      <c r="R64" s="28"/>
      <c r="S64" s="28"/>
      <c r="T64" s="33"/>
      <c r="U64" s="33"/>
      <c r="V64" s="28"/>
      <c r="W64" s="28"/>
      <c r="X64" s="28"/>
      <c r="Y64" s="28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1"/>
    </row>
    <row r="65" spans="1:41" s="20" customFormat="1" ht="16.5" customHeight="1">
      <c r="A65" s="99" t="s">
        <v>112</v>
      </c>
      <c r="B65" s="100"/>
      <c r="C65" s="100"/>
      <c r="D65" s="100"/>
      <c r="E65" s="100"/>
      <c r="F65" s="100"/>
      <c r="G65" s="100"/>
      <c r="H65" s="101"/>
      <c r="I65" s="45">
        <v>259</v>
      </c>
      <c r="J65" s="32"/>
      <c r="K65" s="33"/>
      <c r="L65" s="33"/>
      <c r="M65" s="32"/>
      <c r="N65" s="32"/>
      <c r="O65" s="32"/>
      <c r="P65" s="28"/>
      <c r="Q65" s="28"/>
      <c r="R65" s="28"/>
      <c r="S65" s="28"/>
      <c r="T65" s="33"/>
      <c r="U65" s="33"/>
      <c r="V65" s="28"/>
      <c r="W65" s="28"/>
      <c r="X65" s="28"/>
      <c r="Y65" s="28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1"/>
    </row>
    <row r="66" spans="1:41" s="20" customFormat="1" ht="16.5" customHeight="1">
      <c r="A66" s="99" t="s">
        <v>33</v>
      </c>
      <c r="B66" s="100"/>
      <c r="C66" s="100"/>
      <c r="D66" s="100"/>
      <c r="E66" s="100"/>
      <c r="F66" s="100"/>
      <c r="G66" s="100"/>
      <c r="H66" s="101"/>
      <c r="I66" s="45">
        <v>165</v>
      </c>
      <c r="J66" s="32"/>
      <c r="K66" s="33"/>
      <c r="L66" s="33"/>
      <c r="M66" s="32"/>
      <c r="N66" s="32"/>
      <c r="O66" s="32"/>
      <c r="P66" s="28"/>
      <c r="Q66" s="28"/>
      <c r="R66" s="28"/>
      <c r="S66" s="28"/>
      <c r="T66" s="33"/>
      <c r="U66" s="33"/>
      <c r="V66" s="28"/>
      <c r="W66" s="28"/>
      <c r="X66" s="28"/>
      <c r="Y66" s="28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1"/>
    </row>
    <row r="67" spans="1:41" s="20" customFormat="1" ht="16.5" customHeight="1">
      <c r="A67" s="99" t="s">
        <v>113</v>
      </c>
      <c r="B67" s="100"/>
      <c r="C67" s="100"/>
      <c r="D67" s="100"/>
      <c r="E67" s="100"/>
      <c r="F67" s="100"/>
      <c r="G67" s="100"/>
      <c r="H67" s="101"/>
      <c r="I67" s="45">
        <v>178</v>
      </c>
      <c r="J67" s="32"/>
      <c r="K67" s="33"/>
      <c r="L67" s="33"/>
      <c r="M67" s="32"/>
      <c r="N67" s="32"/>
      <c r="O67" s="32"/>
      <c r="P67" s="28"/>
      <c r="Q67" s="28"/>
      <c r="R67" s="28"/>
      <c r="S67" s="28"/>
      <c r="T67" s="33"/>
      <c r="U67" s="33"/>
      <c r="V67" s="28"/>
      <c r="W67" s="28"/>
      <c r="X67" s="28"/>
      <c r="Y67" s="28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1"/>
    </row>
    <row r="68" spans="1:41" s="20" customFormat="1" ht="16.5" customHeight="1">
      <c r="A68" s="99" t="s">
        <v>34</v>
      </c>
      <c r="B68" s="100"/>
      <c r="C68" s="100"/>
      <c r="D68" s="100"/>
      <c r="E68" s="100"/>
      <c r="F68" s="100"/>
      <c r="G68" s="100"/>
      <c r="H68" s="101"/>
      <c r="I68" s="46"/>
      <c r="J68" s="32"/>
      <c r="K68" s="33"/>
      <c r="L68" s="33"/>
      <c r="M68" s="32"/>
      <c r="N68" s="32"/>
      <c r="O68" s="32"/>
      <c r="P68" s="28"/>
      <c r="Q68" s="28"/>
      <c r="R68" s="28"/>
      <c r="S68" s="28"/>
      <c r="T68" s="33"/>
      <c r="U68" s="33"/>
      <c r="V68" s="28"/>
      <c r="W68" s="28"/>
      <c r="X68" s="28"/>
      <c r="Y68" s="28"/>
      <c r="Z68" s="2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1"/>
    </row>
    <row r="69" spans="1:41" s="20" customFormat="1" ht="16.5" customHeight="1">
      <c r="A69" t="s">
        <v>35</v>
      </c>
      <c r="B69" s="30"/>
      <c r="C69" s="31"/>
      <c r="D69" s="32"/>
      <c r="E69" s="32"/>
      <c r="F69" s="32"/>
      <c r="G69" s="32"/>
      <c r="H69" s="32"/>
      <c r="I69" s="32"/>
      <c r="J69" s="32"/>
      <c r="K69" s="33"/>
      <c r="L69" s="33"/>
      <c r="M69" s="32"/>
      <c r="N69" s="32"/>
      <c r="O69" s="32"/>
      <c r="P69" s="28"/>
      <c r="Q69" s="28"/>
      <c r="R69" s="28"/>
      <c r="S69" s="28"/>
      <c r="T69" s="33"/>
      <c r="U69" s="33"/>
      <c r="V69" s="28"/>
      <c r="W69" s="28"/>
      <c r="X69" s="28"/>
      <c r="Y69" s="28"/>
      <c r="Z69" s="28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1"/>
    </row>
    <row r="70" spans="1:41" s="20" customFormat="1" ht="16.5" customHeight="1">
      <c r="A70"/>
      <c r="B70" s="30"/>
      <c r="C70" s="31"/>
      <c r="D70" s="32"/>
      <c r="E70" s="32"/>
      <c r="F70" s="32"/>
      <c r="G70" s="32"/>
      <c r="H70" s="32"/>
      <c r="I70" s="32"/>
      <c r="J70" s="32"/>
      <c r="K70" s="33"/>
      <c r="L70" s="33"/>
      <c r="M70" s="32"/>
      <c r="N70" s="32"/>
      <c r="O70" s="32"/>
      <c r="P70" s="28"/>
      <c r="Q70" s="28"/>
      <c r="R70" s="28"/>
      <c r="S70" s="28"/>
      <c r="T70" s="33"/>
      <c r="U70" s="33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1"/>
    </row>
    <row r="71" spans="1:41" s="20" customFormat="1" ht="16.5" customHeight="1">
      <c r="A71" s="32"/>
      <c r="B71" s="4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9"/>
      <c r="AO71" s="1"/>
    </row>
    <row r="72" spans="1:41" s="20" customFormat="1" ht="16.5" customHeight="1">
      <c r="A72" s="32"/>
      <c r="B72" s="47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9"/>
      <c r="AO72" s="1"/>
    </row>
    <row r="73" spans="1:41" s="20" customFormat="1" ht="21">
      <c r="A73" s="113"/>
      <c r="B73" s="113"/>
      <c r="C73" s="113"/>
      <c r="D73" s="113"/>
      <c r="E73" s="113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9"/>
      <c r="AO73" s="1"/>
    </row>
    <row r="74" spans="1:41" s="20" customFormat="1" ht="18" customHeight="1">
      <c r="A74" s="32"/>
      <c r="B74" s="29"/>
      <c r="C74" s="29"/>
      <c r="D74" s="29"/>
      <c r="E74" s="29"/>
      <c r="F74" s="29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10" t="s">
        <v>9</v>
      </c>
      <c r="W74" s="110"/>
      <c r="X74" s="110"/>
      <c r="Y74" s="110"/>
      <c r="Z74" s="110"/>
      <c r="AA74" s="110"/>
      <c r="AB74" s="16"/>
      <c r="AC74" s="110" t="s">
        <v>10</v>
      </c>
      <c r="AD74" s="110"/>
      <c r="AE74" s="110"/>
      <c r="AF74" s="110"/>
      <c r="AG74" s="110"/>
      <c r="AH74" s="110"/>
      <c r="AI74" s="86" t="s">
        <v>194</v>
      </c>
      <c r="AJ74" s="87"/>
      <c r="AK74" s="108" t="s">
        <v>11</v>
      </c>
      <c r="AL74" s="108"/>
      <c r="AM74" s="108"/>
      <c r="AN74" s="108"/>
      <c r="AO74" s="1"/>
    </row>
    <row r="75" spans="1:41" s="20" customFormat="1" ht="30.75" customHeight="1">
      <c r="A75" s="32"/>
      <c r="B75" s="34"/>
      <c r="C75" s="34"/>
      <c r="D75" s="34"/>
      <c r="E75" s="34"/>
      <c r="F75" s="3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10"/>
      <c r="W75" s="110"/>
      <c r="X75" s="110"/>
      <c r="Y75" s="110"/>
      <c r="Z75" s="110"/>
      <c r="AA75" s="110"/>
      <c r="AB75" s="16"/>
      <c r="AC75" s="110"/>
      <c r="AD75" s="110"/>
      <c r="AE75" s="110"/>
      <c r="AF75" s="110"/>
      <c r="AG75" s="110"/>
      <c r="AH75" s="110"/>
      <c r="AI75" s="88"/>
      <c r="AJ75" s="89"/>
      <c r="AK75" s="108"/>
      <c r="AL75" s="108"/>
      <c r="AM75" s="108"/>
      <c r="AN75" s="108"/>
      <c r="AO75" s="1"/>
    </row>
    <row r="76" spans="1:41" s="20" customFormat="1" ht="45" customHeight="1">
      <c r="A76" s="111" t="s">
        <v>115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2"/>
      <c r="V76" s="17">
        <v>1</v>
      </c>
      <c r="W76" s="17">
        <v>2</v>
      </c>
      <c r="X76" s="17">
        <v>3</v>
      </c>
      <c r="Y76" s="17">
        <v>4</v>
      </c>
      <c r="Z76" s="17">
        <v>5</v>
      </c>
      <c r="AA76" s="17" t="s">
        <v>14</v>
      </c>
      <c r="AB76" s="18" t="s">
        <v>15</v>
      </c>
      <c r="AC76" s="17">
        <v>1</v>
      </c>
      <c r="AD76" s="17">
        <v>2</v>
      </c>
      <c r="AE76" s="17">
        <v>3</v>
      </c>
      <c r="AF76" s="17">
        <v>4</v>
      </c>
      <c r="AG76" s="17">
        <v>5</v>
      </c>
      <c r="AH76" s="17" t="s">
        <v>14</v>
      </c>
      <c r="AI76" s="74" t="s">
        <v>192</v>
      </c>
      <c r="AJ76" s="74" t="s">
        <v>193</v>
      </c>
      <c r="AK76" s="19" t="s">
        <v>16</v>
      </c>
      <c r="AL76" s="19" t="s">
        <v>17</v>
      </c>
      <c r="AM76" s="19" t="s">
        <v>18</v>
      </c>
      <c r="AN76" s="19" t="s">
        <v>19</v>
      </c>
      <c r="AO76" s="1"/>
    </row>
    <row r="77" spans="1:41" s="26" customFormat="1" ht="18.75" customHeight="1">
      <c r="A77" s="36" t="s">
        <v>36</v>
      </c>
      <c r="B77" s="93" t="s">
        <v>116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37">
        <f>AP50</f>
        <v>62</v>
      </c>
      <c r="W77" s="37">
        <f t="shared" ref="W77:AB77" si="41">AQ50</f>
        <v>101</v>
      </c>
      <c r="X77" s="37">
        <f t="shared" si="41"/>
        <v>158</v>
      </c>
      <c r="Y77" s="37">
        <f t="shared" si="41"/>
        <v>165</v>
      </c>
      <c r="Z77" s="37">
        <f t="shared" si="41"/>
        <v>37</v>
      </c>
      <c r="AA77" s="37">
        <f t="shared" si="41"/>
        <v>12</v>
      </c>
      <c r="AB77" s="37">
        <f t="shared" si="41"/>
        <v>535</v>
      </c>
      <c r="AC77" s="22">
        <f>V77/$AB77</f>
        <v>0.11588785046728972</v>
      </c>
      <c r="AD77" s="22">
        <f t="shared" ref="AD77:AH81" si="42">W77/$AB77</f>
        <v>0.18878504672897195</v>
      </c>
      <c r="AE77" s="22">
        <f t="shared" si="42"/>
        <v>0.29532710280373831</v>
      </c>
      <c r="AF77" s="22">
        <f t="shared" si="42"/>
        <v>0.30841121495327101</v>
      </c>
      <c r="AG77" s="22">
        <f t="shared" si="42"/>
        <v>6.9158878504672894E-2</v>
      </c>
      <c r="AH77" s="22">
        <f t="shared" si="42"/>
        <v>2.2429906542056073E-2</v>
      </c>
      <c r="AI77" s="22">
        <f t="shared" ref="AI77" si="43">(V77+W77)/(V77+W77+X77+Y77+Z77)</f>
        <v>0.31166347992351817</v>
      </c>
      <c r="AJ77" s="22">
        <f t="shared" ref="AJ77" si="44">(X77+Y77+Z77)/(V77+W77+X77+Y77+Z77)</f>
        <v>0.68833652007648183</v>
      </c>
      <c r="AK77" s="38">
        <f>BC50</f>
        <v>3.03</v>
      </c>
      <c r="AL77" s="38">
        <f t="shared" ref="AL77:AN77" si="45">BD50</f>
        <v>1.1259999999999999</v>
      </c>
      <c r="AM77" s="39">
        <f t="shared" si="45"/>
        <v>3</v>
      </c>
      <c r="AN77" s="39">
        <f t="shared" si="45"/>
        <v>4</v>
      </c>
      <c r="AO77" s="25"/>
    </row>
    <row r="78" spans="1:41" s="26" customFormat="1" ht="18.75" customHeight="1">
      <c r="A78" s="36" t="s">
        <v>37</v>
      </c>
      <c r="B78" s="93" t="s">
        <v>117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37">
        <f t="shared" ref="V78:V82" si="46">AP51</f>
        <v>39</v>
      </c>
      <c r="W78" s="37">
        <f t="shared" ref="W78:W82" si="47">AQ51</f>
        <v>106</v>
      </c>
      <c r="X78" s="37">
        <f t="shared" ref="X78:X82" si="48">AR51</f>
        <v>152</v>
      </c>
      <c r="Y78" s="37">
        <f t="shared" ref="Y78:Y82" si="49">AS51</f>
        <v>157</v>
      </c>
      <c r="Z78" s="37">
        <f t="shared" ref="Z78:Z82" si="50">AT51</f>
        <v>48</v>
      </c>
      <c r="AA78" s="37">
        <f t="shared" ref="AA78:AA82" si="51">AU51</f>
        <v>33</v>
      </c>
      <c r="AB78" s="37">
        <f t="shared" ref="AB78:AB82" si="52">AV51</f>
        <v>535</v>
      </c>
      <c r="AC78" s="22">
        <f t="shared" ref="AC78:AC81" si="53">V78/$AB78</f>
        <v>7.2897196261682243E-2</v>
      </c>
      <c r="AD78" s="22">
        <f t="shared" si="42"/>
        <v>0.19813084112149532</v>
      </c>
      <c r="AE78" s="22">
        <f t="shared" si="42"/>
        <v>0.2841121495327103</v>
      </c>
      <c r="AF78" s="22">
        <f t="shared" si="42"/>
        <v>0.29345794392523367</v>
      </c>
      <c r="AG78" s="22">
        <f t="shared" si="42"/>
        <v>8.9719626168224292E-2</v>
      </c>
      <c r="AH78" s="22">
        <f t="shared" si="42"/>
        <v>6.1682242990654203E-2</v>
      </c>
      <c r="AI78" s="22">
        <f t="shared" ref="AI78:AI82" si="54">(V78+W78)/(V78+W78+X78+Y78+Z78)</f>
        <v>0.28884462151394424</v>
      </c>
      <c r="AJ78" s="22">
        <f t="shared" ref="AJ78:AJ82" si="55">(X78+Y78+Z78)/(V78+W78+X78+Y78+Z78)</f>
        <v>0.71115537848605581</v>
      </c>
      <c r="AK78" s="38">
        <f t="shared" ref="AK78:AK82" si="56">BC51</f>
        <v>3.14</v>
      </c>
      <c r="AL78" s="38">
        <f t="shared" ref="AL78:AL82" si="57">BD51</f>
        <v>1.0960000000000001</v>
      </c>
      <c r="AM78" s="39">
        <f t="shared" ref="AM78:AM82" si="58">BE51</f>
        <v>3</v>
      </c>
      <c r="AN78" s="39">
        <f t="shared" ref="AN78:AN82" si="59">BF51</f>
        <v>4</v>
      </c>
      <c r="AO78" s="25"/>
    </row>
    <row r="79" spans="1:41" s="26" customFormat="1" ht="18.75" customHeight="1">
      <c r="A79" s="36" t="s">
        <v>38</v>
      </c>
      <c r="B79" s="93" t="s">
        <v>118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37">
        <f t="shared" si="46"/>
        <v>40</v>
      </c>
      <c r="W79" s="37">
        <f t="shared" si="47"/>
        <v>94</v>
      </c>
      <c r="X79" s="37">
        <f t="shared" si="48"/>
        <v>152</v>
      </c>
      <c r="Y79" s="37">
        <f t="shared" si="49"/>
        <v>165</v>
      </c>
      <c r="Z79" s="37">
        <f t="shared" si="50"/>
        <v>50</v>
      </c>
      <c r="AA79" s="37">
        <f t="shared" si="51"/>
        <v>34</v>
      </c>
      <c r="AB79" s="37">
        <f t="shared" si="52"/>
        <v>535</v>
      </c>
      <c r="AC79" s="22">
        <f t="shared" si="53"/>
        <v>7.476635514018691E-2</v>
      </c>
      <c r="AD79" s="22">
        <f t="shared" si="42"/>
        <v>0.17570093457943925</v>
      </c>
      <c r="AE79" s="22">
        <f t="shared" si="42"/>
        <v>0.2841121495327103</v>
      </c>
      <c r="AF79" s="22">
        <f t="shared" si="42"/>
        <v>0.30841121495327101</v>
      </c>
      <c r="AG79" s="22">
        <f t="shared" si="42"/>
        <v>9.3457943925233641E-2</v>
      </c>
      <c r="AH79" s="22">
        <f t="shared" si="42"/>
        <v>6.3551401869158877E-2</v>
      </c>
      <c r="AI79" s="22">
        <f t="shared" si="54"/>
        <v>0.26746506986027946</v>
      </c>
      <c r="AJ79" s="22">
        <f t="shared" si="55"/>
        <v>0.7325349301397206</v>
      </c>
      <c r="AK79" s="38">
        <f t="shared" si="56"/>
        <v>3.18</v>
      </c>
      <c r="AL79" s="38">
        <f t="shared" si="57"/>
        <v>1.0980000000000001</v>
      </c>
      <c r="AM79" s="39">
        <f t="shared" si="58"/>
        <v>3</v>
      </c>
      <c r="AN79" s="39">
        <f t="shared" si="59"/>
        <v>4</v>
      </c>
      <c r="AO79" s="25"/>
    </row>
    <row r="80" spans="1:41" s="26" customFormat="1" ht="18.75" customHeight="1">
      <c r="A80" s="36" t="s">
        <v>39</v>
      </c>
      <c r="B80" s="93" t="s">
        <v>119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37">
        <f t="shared" si="46"/>
        <v>34</v>
      </c>
      <c r="W80" s="37">
        <f t="shared" si="47"/>
        <v>76</v>
      </c>
      <c r="X80" s="37">
        <f t="shared" si="48"/>
        <v>148</v>
      </c>
      <c r="Y80" s="37">
        <f t="shared" si="49"/>
        <v>174</v>
      </c>
      <c r="Z80" s="37">
        <f t="shared" si="50"/>
        <v>79</v>
      </c>
      <c r="AA80" s="37">
        <f t="shared" si="51"/>
        <v>24</v>
      </c>
      <c r="AB80" s="37">
        <f t="shared" si="52"/>
        <v>535</v>
      </c>
      <c r="AC80" s="22">
        <f t="shared" si="53"/>
        <v>6.3551401869158877E-2</v>
      </c>
      <c r="AD80" s="22">
        <f t="shared" si="42"/>
        <v>0.14205607476635515</v>
      </c>
      <c r="AE80" s="22">
        <f t="shared" si="42"/>
        <v>0.27663551401869158</v>
      </c>
      <c r="AF80" s="22">
        <f t="shared" si="42"/>
        <v>0.3252336448598131</v>
      </c>
      <c r="AG80" s="22">
        <f t="shared" si="42"/>
        <v>0.14766355140186915</v>
      </c>
      <c r="AH80" s="22">
        <f t="shared" si="42"/>
        <v>4.4859813084112146E-2</v>
      </c>
      <c r="AI80" s="22">
        <f t="shared" si="54"/>
        <v>0.21526418786692758</v>
      </c>
      <c r="AJ80" s="22">
        <f t="shared" si="55"/>
        <v>0.78473581213307242</v>
      </c>
      <c r="AK80" s="38">
        <f t="shared" si="56"/>
        <v>3.37</v>
      </c>
      <c r="AL80" s="38">
        <f t="shared" si="57"/>
        <v>1.1140000000000001</v>
      </c>
      <c r="AM80" s="39">
        <f t="shared" si="58"/>
        <v>3</v>
      </c>
      <c r="AN80" s="39">
        <f t="shared" si="59"/>
        <v>4</v>
      </c>
      <c r="AO80" s="25"/>
    </row>
    <row r="81" spans="1:58" s="26" customFormat="1" ht="18.75" customHeight="1">
      <c r="A81" s="36" t="s">
        <v>40</v>
      </c>
      <c r="B81" s="93" t="s">
        <v>120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37">
        <f t="shared" si="46"/>
        <v>23</v>
      </c>
      <c r="W81" s="37">
        <f t="shared" si="47"/>
        <v>63</v>
      </c>
      <c r="X81" s="37">
        <f t="shared" si="48"/>
        <v>126</v>
      </c>
      <c r="Y81" s="37">
        <f t="shared" si="49"/>
        <v>181</v>
      </c>
      <c r="Z81" s="37">
        <f t="shared" si="50"/>
        <v>122</v>
      </c>
      <c r="AA81" s="37">
        <f t="shared" si="51"/>
        <v>20</v>
      </c>
      <c r="AB81" s="37">
        <f t="shared" si="52"/>
        <v>535</v>
      </c>
      <c r="AC81" s="22">
        <f t="shared" si="53"/>
        <v>4.2990654205607479E-2</v>
      </c>
      <c r="AD81" s="22">
        <f t="shared" si="42"/>
        <v>0.11775700934579439</v>
      </c>
      <c r="AE81" s="22">
        <f t="shared" si="42"/>
        <v>0.23551401869158878</v>
      </c>
      <c r="AF81" s="22">
        <f t="shared" si="42"/>
        <v>0.3383177570093458</v>
      </c>
      <c r="AG81" s="22">
        <f t="shared" si="42"/>
        <v>0.22803738317757008</v>
      </c>
      <c r="AH81" s="22">
        <f t="shared" si="42"/>
        <v>3.7383177570093455E-2</v>
      </c>
      <c r="AI81" s="22">
        <f t="shared" si="54"/>
        <v>0.16699029126213591</v>
      </c>
      <c r="AJ81" s="22">
        <f t="shared" si="55"/>
        <v>0.83300970873786406</v>
      </c>
      <c r="AK81" s="38">
        <f t="shared" si="56"/>
        <v>3.61</v>
      </c>
      <c r="AL81" s="38">
        <f t="shared" si="57"/>
        <v>1.107</v>
      </c>
      <c r="AM81" s="39">
        <f t="shared" si="58"/>
        <v>4</v>
      </c>
      <c r="AN81" s="39">
        <f t="shared" si="59"/>
        <v>4</v>
      </c>
      <c r="AO81" s="25"/>
    </row>
    <row r="82" spans="1:58" s="26" customFormat="1" ht="18.75" customHeight="1">
      <c r="A82" s="36" t="s">
        <v>122</v>
      </c>
      <c r="B82" s="93" t="s">
        <v>121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37">
        <f t="shared" si="46"/>
        <v>87</v>
      </c>
      <c r="W82" s="37">
        <f t="shared" si="47"/>
        <v>124</v>
      </c>
      <c r="X82" s="37">
        <f t="shared" si="48"/>
        <v>137</v>
      </c>
      <c r="Y82" s="37">
        <f t="shared" si="49"/>
        <v>125</v>
      </c>
      <c r="Z82" s="37">
        <f t="shared" si="50"/>
        <v>46</v>
      </c>
      <c r="AA82" s="37">
        <f t="shared" si="51"/>
        <v>16</v>
      </c>
      <c r="AB82" s="37">
        <f t="shared" si="52"/>
        <v>535</v>
      </c>
      <c r="AC82" s="22">
        <f t="shared" ref="AC82" si="60">V82/$AB82</f>
        <v>0.16261682242990655</v>
      </c>
      <c r="AD82" s="22">
        <f t="shared" ref="AD82" si="61">W82/$AB82</f>
        <v>0.23177570093457944</v>
      </c>
      <c r="AE82" s="22">
        <f t="shared" ref="AE82" si="62">X82/$AB82</f>
        <v>0.2560747663551402</v>
      </c>
      <c r="AF82" s="22">
        <f t="shared" ref="AF82" si="63">Y82/$AB82</f>
        <v>0.23364485981308411</v>
      </c>
      <c r="AG82" s="22">
        <f t="shared" ref="AG82" si="64">Z82/$AB82</f>
        <v>8.5981308411214957E-2</v>
      </c>
      <c r="AH82" s="22">
        <f t="shared" ref="AH82" si="65">AA82/$AB82</f>
        <v>2.9906542056074768E-2</v>
      </c>
      <c r="AI82" s="22">
        <f t="shared" si="54"/>
        <v>0.40655105973025046</v>
      </c>
      <c r="AJ82" s="22">
        <f t="shared" si="55"/>
        <v>0.59344894026974948</v>
      </c>
      <c r="AK82" s="38">
        <f t="shared" si="56"/>
        <v>2.84</v>
      </c>
      <c r="AL82" s="38">
        <f t="shared" si="57"/>
        <v>1.218</v>
      </c>
      <c r="AM82" s="39">
        <f t="shared" si="58"/>
        <v>3</v>
      </c>
      <c r="AN82" s="39">
        <f t="shared" si="59"/>
        <v>3</v>
      </c>
      <c r="AO82" s="25"/>
    </row>
    <row r="83" spans="1:58" s="26" customFormat="1" ht="18.75" customHeight="1">
      <c r="A83" s="2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50"/>
      <c r="W83" s="50"/>
      <c r="X83" s="50"/>
      <c r="Y83" s="50"/>
      <c r="Z83" s="50"/>
      <c r="AA83" s="50"/>
      <c r="AB83" s="50"/>
      <c r="AC83" s="51"/>
      <c r="AD83" s="51"/>
      <c r="AE83" s="51"/>
      <c r="AF83" s="51"/>
      <c r="AG83" s="51"/>
      <c r="AH83" s="51"/>
      <c r="AI83" s="51"/>
      <c r="AJ83" s="51"/>
      <c r="AK83" s="52"/>
      <c r="AL83" s="52"/>
      <c r="AM83" s="53"/>
      <c r="AN83" s="53"/>
      <c r="AO83" s="25"/>
    </row>
    <row r="84" spans="1:58" s="26" customFormat="1" ht="31.5" customHeight="1">
      <c r="A84" s="32"/>
      <c r="B84" s="34"/>
      <c r="C84" s="34"/>
      <c r="D84" s="34"/>
      <c r="E84" s="34"/>
      <c r="F84" s="3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10"/>
      <c r="W84" s="110"/>
      <c r="X84" s="110"/>
      <c r="Y84" s="110"/>
      <c r="Z84" s="110"/>
      <c r="AA84" s="110"/>
      <c r="AB84" s="16"/>
      <c r="AC84" s="110"/>
      <c r="AD84" s="110"/>
      <c r="AE84" s="110"/>
      <c r="AF84" s="110"/>
      <c r="AG84" s="110"/>
      <c r="AH84" s="110"/>
      <c r="AI84" s="118" t="s">
        <v>194</v>
      </c>
      <c r="AJ84" s="119"/>
      <c r="AK84" s="108"/>
      <c r="AL84" s="108"/>
      <c r="AM84" s="108"/>
      <c r="AN84" s="108"/>
      <c r="AO84" s="25"/>
    </row>
    <row r="85" spans="1:58" s="26" customFormat="1" ht="36.75" customHeight="1">
      <c r="A85" s="35"/>
      <c r="B85" s="96" t="s">
        <v>41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17">
        <v>1</v>
      </c>
      <c r="W85" s="17">
        <v>2</v>
      </c>
      <c r="X85" s="17">
        <v>3</v>
      </c>
      <c r="Y85" s="17">
        <v>4</v>
      </c>
      <c r="Z85" s="17">
        <v>5</v>
      </c>
      <c r="AA85" s="17" t="s">
        <v>14</v>
      </c>
      <c r="AB85" s="18" t="s">
        <v>15</v>
      </c>
      <c r="AC85" s="17">
        <v>1</v>
      </c>
      <c r="AD85" s="17">
        <v>2</v>
      </c>
      <c r="AE85" s="17">
        <v>3</v>
      </c>
      <c r="AF85" s="17">
        <v>4</v>
      </c>
      <c r="AG85" s="17">
        <v>5</v>
      </c>
      <c r="AH85" s="17" t="s">
        <v>14</v>
      </c>
      <c r="AI85" s="74" t="s">
        <v>192</v>
      </c>
      <c r="AJ85" s="74" t="s">
        <v>193</v>
      </c>
      <c r="AK85" s="19" t="s">
        <v>16</v>
      </c>
      <c r="AL85" s="19" t="s">
        <v>17</v>
      </c>
      <c r="AM85" s="19" t="s">
        <v>18</v>
      </c>
      <c r="AN85" s="19" t="s">
        <v>19</v>
      </c>
      <c r="AO85" s="25"/>
    </row>
    <row r="86" spans="1:58" ht="18.75" customHeight="1">
      <c r="A86" s="40" t="s">
        <v>42</v>
      </c>
      <c r="B86" s="114" t="s">
        <v>43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41">
        <f>AP56</f>
        <v>31</v>
      </c>
      <c r="W86" s="41">
        <f t="shared" ref="W86:AB86" si="66">AQ56</f>
        <v>85</v>
      </c>
      <c r="X86" s="41">
        <f t="shared" si="66"/>
        <v>141</v>
      </c>
      <c r="Y86" s="41">
        <f t="shared" si="66"/>
        <v>214</v>
      </c>
      <c r="Z86" s="41">
        <f t="shared" si="66"/>
        <v>59</v>
      </c>
      <c r="AA86" s="41">
        <f t="shared" si="66"/>
        <v>5</v>
      </c>
      <c r="AB86" s="41">
        <f t="shared" si="66"/>
        <v>535</v>
      </c>
      <c r="AC86" s="42">
        <f>V86/$AB86</f>
        <v>5.7943925233644861E-2</v>
      </c>
      <c r="AD86" s="42">
        <f t="shared" ref="AD86:AH86" si="67">W86/$AB86</f>
        <v>0.15887850467289719</v>
      </c>
      <c r="AE86" s="42">
        <f t="shared" si="67"/>
        <v>0.26355140186915887</v>
      </c>
      <c r="AF86" s="42">
        <f t="shared" si="67"/>
        <v>0.4</v>
      </c>
      <c r="AG86" s="42">
        <f t="shared" si="67"/>
        <v>0.1102803738317757</v>
      </c>
      <c r="AH86" s="42">
        <f t="shared" si="67"/>
        <v>9.3457943925233638E-3</v>
      </c>
      <c r="AI86" s="42">
        <f t="shared" ref="AI86" si="68">(V86+W86)/(V86+W86+X86+Y86+Z86)</f>
        <v>0.21886792452830189</v>
      </c>
      <c r="AJ86" s="42">
        <f t="shared" ref="AJ86" si="69">(X86+Y86+Z86)/(V86+W86+X86+Y86+Z86)</f>
        <v>0.78113207547169816</v>
      </c>
      <c r="AK86" s="43">
        <f>BC56</f>
        <v>3.35</v>
      </c>
      <c r="AL86" s="43">
        <f t="shared" ref="AL86:AN86" si="70">BD56</f>
        <v>1.06</v>
      </c>
      <c r="AM86" s="44">
        <f t="shared" si="70"/>
        <v>4</v>
      </c>
      <c r="AN86" s="44">
        <f t="shared" si="70"/>
        <v>4</v>
      </c>
    </row>
    <row r="87" spans="1:58" ht="18.75">
      <c r="A87" s="2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/>
      <c r="W87" s="50"/>
      <c r="X87" s="50"/>
      <c r="Y87" s="50"/>
      <c r="Z87" s="50"/>
      <c r="AA87" s="50"/>
      <c r="AB87" s="50"/>
      <c r="AC87" s="51"/>
      <c r="AD87" s="51"/>
      <c r="AE87" s="51"/>
      <c r="AF87" s="51"/>
      <c r="AG87" s="51"/>
      <c r="AH87" s="51"/>
      <c r="AI87" s="51"/>
      <c r="AJ87" s="51"/>
      <c r="AK87" s="52"/>
      <c r="AL87" s="52"/>
      <c r="AM87" s="53"/>
      <c r="AN87" s="53"/>
    </row>
    <row r="88" spans="1:58" ht="15" customHeight="1">
      <c r="A88" s="2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/>
      <c r="W88" s="50"/>
      <c r="X88" s="50"/>
      <c r="Y88" s="50"/>
      <c r="Z88" s="50"/>
      <c r="AA88" s="50"/>
      <c r="AB88" s="50"/>
      <c r="AC88" s="51"/>
      <c r="AD88" s="51"/>
      <c r="AE88" s="51"/>
      <c r="AF88" s="51"/>
      <c r="AG88" s="51"/>
      <c r="AH88" s="51"/>
      <c r="AI88" s="51"/>
      <c r="AJ88" s="51"/>
      <c r="AK88" s="52"/>
      <c r="AL88" s="52"/>
      <c r="AM88" s="53"/>
      <c r="AN88" s="53"/>
    </row>
    <row r="89" spans="1:58" ht="15" customHeight="1">
      <c r="A89" s="117" t="s">
        <v>44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54"/>
      <c r="S89" s="117" t="s">
        <v>114</v>
      </c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51"/>
      <c r="AI89" s="51"/>
      <c r="AJ89" s="51"/>
      <c r="AK89" s="52"/>
      <c r="AL89" s="52"/>
      <c r="AM89" s="53"/>
      <c r="AN89" s="53"/>
    </row>
    <row r="90" spans="1:58" s="57" customFormat="1" ht="15" customHeight="1">
      <c r="A90" s="120" t="s">
        <v>45</v>
      </c>
      <c r="B90" s="120"/>
      <c r="C90" s="120"/>
      <c r="D90" s="120"/>
      <c r="E90" s="120"/>
      <c r="F90" s="120"/>
      <c r="G90" s="120"/>
      <c r="H90" s="120"/>
      <c r="I90" s="55"/>
      <c r="J90" s="55"/>
      <c r="K90" s="55"/>
      <c r="L90" s="55"/>
      <c r="M90" s="55"/>
      <c r="N90" s="55"/>
      <c r="O90" s="55"/>
      <c r="P90" s="55"/>
      <c r="Q90" s="55"/>
      <c r="R90" s="54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1"/>
      <c r="AI90" s="51"/>
      <c r="AJ90" s="51"/>
      <c r="AK90" s="52"/>
      <c r="AL90" s="52"/>
      <c r="AM90" s="53"/>
      <c r="AN90" s="53"/>
      <c r="AO90" s="56"/>
    </row>
    <row r="91" spans="1:58" ht="15" customHeight="1">
      <c r="A91" s="2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0"/>
      <c r="W91" s="50"/>
      <c r="X91" s="50"/>
      <c r="Y91" s="50"/>
      <c r="Z91" s="50"/>
      <c r="AA91" s="50"/>
      <c r="AB91" s="50"/>
      <c r="AC91" s="51"/>
      <c r="AD91" s="51"/>
      <c r="AE91" s="51"/>
      <c r="AF91" s="51"/>
      <c r="AG91" s="51"/>
      <c r="AH91" s="51"/>
      <c r="AI91" s="51"/>
      <c r="AJ91" s="51"/>
      <c r="AK91" s="52"/>
      <c r="AL91" s="52"/>
      <c r="AM91" s="53"/>
      <c r="AN91" s="53"/>
    </row>
    <row r="92" spans="1:58" s="1" customFormat="1" ht="1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58"/>
      <c r="S92" s="58"/>
      <c r="T92" s="58"/>
      <c r="U92" s="58"/>
      <c r="V92" s="59"/>
      <c r="W92" s="59"/>
      <c r="X92" s="59"/>
      <c r="Y92" s="59"/>
      <c r="Z92" s="59"/>
      <c r="AA92" s="59"/>
      <c r="AB92" s="59"/>
      <c r="AC92" s="60"/>
      <c r="AD92" s="60"/>
      <c r="AE92" s="60"/>
      <c r="AF92" s="60"/>
      <c r="AG92" s="60"/>
      <c r="AH92" s="60"/>
      <c r="AI92" s="60"/>
      <c r="AJ92" s="60"/>
      <c r="AK92" s="61"/>
      <c r="AL92" s="61"/>
      <c r="AM92" s="62"/>
      <c r="AN92" s="6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s="1" customFormat="1" ht="15" customHeight="1">
      <c r="A93" s="63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9"/>
      <c r="W93" s="59"/>
      <c r="X93" s="59"/>
      <c r="Y93" s="59"/>
      <c r="Z93" s="59"/>
      <c r="AA93" s="59"/>
      <c r="AB93" s="59"/>
      <c r="AC93" s="60"/>
      <c r="AD93" s="60"/>
      <c r="AE93" s="60"/>
      <c r="AF93" s="60"/>
      <c r="AG93" s="60"/>
      <c r="AH93" s="60"/>
      <c r="AI93" s="60"/>
      <c r="AJ93" s="60"/>
      <c r="AK93" s="61"/>
      <c r="AL93" s="61"/>
      <c r="AM93" s="62"/>
      <c r="AN93" s="62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s="1" customFormat="1" ht="15" customHeight="1">
      <c r="A94" s="6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9"/>
      <c r="W94" s="59"/>
      <c r="X94" s="59"/>
      <c r="Y94" s="59"/>
      <c r="Z94" s="59"/>
      <c r="AA94" s="59"/>
      <c r="AB94" s="59"/>
      <c r="AC94" s="60"/>
      <c r="AD94" s="60"/>
      <c r="AE94" s="60"/>
      <c r="AF94" s="60"/>
      <c r="AG94" s="60"/>
      <c r="AH94" s="60"/>
      <c r="AI94" s="60"/>
      <c r="AJ94" s="60"/>
      <c r="AK94" s="61"/>
      <c r="AL94" s="61"/>
      <c r="AM94" s="62"/>
      <c r="AN94" s="62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s="1" customFormat="1" ht="18.75">
      <c r="A95" s="63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9"/>
      <c r="W95" s="59"/>
      <c r="X95" s="59"/>
      <c r="Y95" s="59"/>
      <c r="Z95" s="59"/>
      <c r="AA95" s="59"/>
      <c r="AB95" s="59"/>
      <c r="AC95" s="60"/>
      <c r="AD95" s="60"/>
      <c r="AE95" s="60"/>
      <c r="AF95" s="60"/>
      <c r="AG95" s="60"/>
      <c r="AH95" s="60"/>
      <c r="AI95" s="60"/>
      <c r="AJ95" s="60"/>
      <c r="AK95" s="61"/>
      <c r="AL95" s="61"/>
      <c r="AM95" s="62"/>
      <c r="AN95" s="62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s="1" customFormat="1">
      <c r="A96"/>
      <c r="B96"/>
      <c r="C96" s="16"/>
      <c r="D96" s="16"/>
      <c r="E96" s="16"/>
      <c r="F96" s="16"/>
      <c r="G96" s="1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s="1" customFormat="1">
      <c r="A97" s="16"/>
      <c r="B97" s="16"/>
      <c r="C97" s="16"/>
      <c r="D97" s="16"/>
      <c r="E97" s="16"/>
      <c r="F97" s="16"/>
      <c r="G97" s="16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s="1" customFormat="1">
      <c r="A98" s="16"/>
      <c r="B98" s="16"/>
      <c r="C98" s="16"/>
      <c r="D98" s="16"/>
      <c r="E98" s="16"/>
      <c r="F98" s="16"/>
      <c r="G98" s="1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s="1" customFormat="1">
      <c r="A99" s="16"/>
      <c r="B99" s="16"/>
      <c r="C99" s="16"/>
      <c r="D99" s="16"/>
      <c r="E99" s="16"/>
      <c r="F99" s="16"/>
      <c r="G99" s="1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s="1" customFormat="1">
      <c r="A100" s="16"/>
      <c r="B100" s="16"/>
      <c r="C100" s="16"/>
      <c r="D100" s="16"/>
      <c r="E100" s="16"/>
      <c r="F100" s="16"/>
      <c r="G100" s="1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s="1" customFormat="1">
      <c r="A101" s="16"/>
      <c r="B101" s="16"/>
      <c r="C101" s="16"/>
      <c r="D101" s="16"/>
      <c r="E101" s="16"/>
      <c r="F101" s="16"/>
      <c r="G101" s="1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s="1" customFormat="1">
      <c r="A102" s="16"/>
      <c r="B102" s="16"/>
      <c r="C102" s="16"/>
      <c r="D102" s="16"/>
      <c r="E102" s="16"/>
      <c r="F102" s="16"/>
      <c r="G102" s="16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s="1" customFormat="1">
      <c r="A103" s="16"/>
      <c r="B103" s="16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s="1" customFormat="1">
      <c r="A104" s="16"/>
      <c r="B104" s="16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</sheetData>
  <sheetProtection sheet="1" objects="1" scenarios="1"/>
  <mergeCells count="103">
    <mergeCell ref="A89:Q89"/>
    <mergeCell ref="S89:AG89"/>
    <mergeCell ref="AI84:AJ84"/>
    <mergeCell ref="A90:H90"/>
    <mergeCell ref="A92:Q92"/>
    <mergeCell ref="B82:U82"/>
    <mergeCell ref="S14:W14"/>
    <mergeCell ref="S15:W15"/>
    <mergeCell ref="S16:W16"/>
    <mergeCell ref="S20:W20"/>
    <mergeCell ref="S21:W21"/>
    <mergeCell ref="S22:W22"/>
    <mergeCell ref="V84:AA84"/>
    <mergeCell ref="B77:U77"/>
    <mergeCell ref="B78:U78"/>
    <mergeCell ref="B79:U79"/>
    <mergeCell ref="B80:U80"/>
    <mergeCell ref="B81:U81"/>
    <mergeCell ref="S23:W23"/>
    <mergeCell ref="S31:W31"/>
    <mergeCell ref="S29:W29"/>
    <mergeCell ref="S24:W24"/>
    <mergeCell ref="S25:W25"/>
    <mergeCell ref="S26:W26"/>
    <mergeCell ref="A76:U76"/>
    <mergeCell ref="A68:H68"/>
    <mergeCell ref="A73:E73"/>
    <mergeCell ref="V74:AA75"/>
    <mergeCell ref="AC74:AH75"/>
    <mergeCell ref="AC84:AH84"/>
    <mergeCell ref="AK84:AN84"/>
    <mergeCell ref="B85:U85"/>
    <mergeCell ref="B86:U86"/>
    <mergeCell ref="AK38:AN39"/>
    <mergeCell ref="A40:U40"/>
    <mergeCell ref="B41:U41"/>
    <mergeCell ref="B42:U42"/>
    <mergeCell ref="AK74:AN75"/>
    <mergeCell ref="A62:H62"/>
    <mergeCell ref="A63:H63"/>
    <mergeCell ref="A64:H64"/>
    <mergeCell ref="A65:H65"/>
    <mergeCell ref="A66:H66"/>
    <mergeCell ref="A67:H67"/>
    <mergeCell ref="AI74:AJ75"/>
    <mergeCell ref="B43:U43"/>
    <mergeCell ref="B44:U44"/>
    <mergeCell ref="B45:U45"/>
    <mergeCell ref="V38:AA39"/>
    <mergeCell ref="A61:H61"/>
    <mergeCell ref="V48:AA49"/>
    <mergeCell ref="AC48:AH49"/>
    <mergeCell ref="AK48:AN49"/>
    <mergeCell ref="B51:U51"/>
    <mergeCell ref="B52:U52"/>
    <mergeCell ref="A50:U50"/>
    <mergeCell ref="AI48:AJ49"/>
    <mergeCell ref="B53:U53"/>
    <mergeCell ref="B54:U54"/>
    <mergeCell ref="B55:U55"/>
    <mergeCell ref="A58:U58"/>
    <mergeCell ref="A60:H60"/>
    <mergeCell ref="B56:U56"/>
    <mergeCell ref="H31:I31"/>
    <mergeCell ref="C32:D32"/>
    <mergeCell ref="H32:I32"/>
    <mergeCell ref="AI38:AJ39"/>
    <mergeCell ref="C30:D30"/>
    <mergeCell ref="H30:I30"/>
    <mergeCell ref="S30:W30"/>
    <mergeCell ref="AC30:AG30"/>
    <mergeCell ref="S27:W27"/>
    <mergeCell ref="AC27:AG27"/>
    <mergeCell ref="C28:F28"/>
    <mergeCell ref="H28:K28"/>
    <mergeCell ref="S28:W28"/>
    <mergeCell ref="AC28:AG28"/>
    <mergeCell ref="AC29:AG29"/>
    <mergeCell ref="AC38:AH39"/>
    <mergeCell ref="C31:D31"/>
    <mergeCell ref="A13:G13"/>
    <mergeCell ref="A1:AE1"/>
    <mergeCell ref="A6:AN6"/>
    <mergeCell ref="A7:AN7"/>
    <mergeCell ref="A8:AN8"/>
    <mergeCell ref="S12:X12"/>
    <mergeCell ref="AC12:AH12"/>
    <mergeCell ref="AC26:AG26"/>
    <mergeCell ref="S17:W17"/>
    <mergeCell ref="AC17:AG17"/>
    <mergeCell ref="S18:W18"/>
    <mergeCell ref="AC18:AG18"/>
    <mergeCell ref="S19:W19"/>
    <mergeCell ref="AC19:AG19"/>
    <mergeCell ref="AC14:AG14"/>
    <mergeCell ref="AC15:AG15"/>
    <mergeCell ref="AC16:AG16"/>
    <mergeCell ref="AC20:AG20"/>
    <mergeCell ref="AC21:AG21"/>
    <mergeCell ref="AC22:AG22"/>
    <mergeCell ref="AC23:AG23"/>
    <mergeCell ref="AC24:AG24"/>
    <mergeCell ref="AC25:AG25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7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46"/>
  <sheetViews>
    <sheetView showGridLines="0"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5.42578125" hidden="1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1" width="11.42578125" customWidth="1"/>
  </cols>
  <sheetData>
    <row r="1" spans="1:4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8.75" customHeight="1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5.75" customHeight="1">
      <c r="A8" s="81" t="s">
        <v>126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82" t="s">
        <v>46</v>
      </c>
      <c r="T12" s="82"/>
      <c r="U12" s="82"/>
      <c r="V12" s="82"/>
      <c r="W12" s="82"/>
      <c r="X12" s="82"/>
      <c r="Y12" s="5"/>
      <c r="Z12" s="3"/>
      <c r="AA12" s="3"/>
      <c r="AB12" s="3"/>
      <c r="AC12" s="82" t="s">
        <v>46</v>
      </c>
      <c r="AD12" s="82"/>
      <c r="AE12" s="82"/>
      <c r="AF12" s="82"/>
      <c r="AG12" s="82"/>
      <c r="AH12" s="82"/>
      <c r="AI12" s="69"/>
      <c r="AJ12" s="69"/>
      <c r="AK12" s="3"/>
      <c r="AL12" s="3"/>
      <c r="AM12" s="3"/>
      <c r="AN12" s="3"/>
    </row>
    <row r="13" spans="1:40" ht="33.75">
      <c r="A13" s="77"/>
      <c r="B13" s="77"/>
      <c r="C13" s="77"/>
      <c r="D13" s="77"/>
      <c r="E13" s="77"/>
      <c r="F13" s="77"/>
      <c r="G13" s="77"/>
      <c r="S13" s="6"/>
      <c r="T13" s="6"/>
      <c r="U13" s="7"/>
      <c r="V13" s="7"/>
      <c r="W13" s="7"/>
      <c r="X13" s="7"/>
      <c r="Y13" s="5"/>
      <c r="Z13" s="8"/>
      <c r="AA13" s="8"/>
      <c r="AB13" s="8"/>
      <c r="AC13" s="6"/>
      <c r="AD13" s="6"/>
      <c r="AE13" s="7"/>
      <c r="AF13" s="7"/>
      <c r="AG13" s="7"/>
      <c r="AH13" s="7"/>
      <c r="AI13" s="7"/>
      <c r="AJ13" s="7"/>
      <c r="AL13" s="9"/>
      <c r="AM13" s="8"/>
      <c r="AN13" s="8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3" t="s">
        <v>47</v>
      </c>
      <c r="T14" s="84"/>
      <c r="U14" s="84"/>
      <c r="V14" s="84"/>
      <c r="W14" s="85"/>
      <c r="X14" s="11">
        <v>4</v>
      </c>
      <c r="Y14" s="5"/>
      <c r="Z14" s="8"/>
      <c r="AA14" s="12"/>
      <c r="AB14" s="12"/>
      <c r="AC14" s="83" t="s">
        <v>65</v>
      </c>
      <c r="AD14" s="84"/>
      <c r="AE14" s="84"/>
      <c r="AF14" s="84"/>
      <c r="AG14" s="85"/>
      <c r="AH14" s="11">
        <v>12</v>
      </c>
      <c r="AI14" s="48"/>
      <c r="AJ14" s="48"/>
      <c r="AK14" s="10"/>
      <c r="AL14" s="13"/>
      <c r="AM14" s="8"/>
      <c r="AN14" s="12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3" t="s">
        <v>48</v>
      </c>
      <c r="T15" s="84"/>
      <c r="U15" s="84"/>
      <c r="V15" s="84"/>
      <c r="W15" s="85"/>
      <c r="X15" s="11">
        <v>15</v>
      </c>
      <c r="Y15" s="5"/>
      <c r="Z15" s="8"/>
      <c r="AA15" s="12"/>
      <c r="AB15" s="12"/>
      <c r="AC15" s="83" t="s">
        <v>66</v>
      </c>
      <c r="AD15" s="84"/>
      <c r="AE15" s="84"/>
      <c r="AF15" s="84"/>
      <c r="AG15" s="85"/>
      <c r="AH15" s="11">
        <v>22</v>
      </c>
      <c r="AI15" s="48"/>
      <c r="AJ15" s="48"/>
      <c r="AK15" s="10"/>
      <c r="AL15" s="13"/>
      <c r="AM15" s="8"/>
      <c r="AN15" s="12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3" t="s">
        <v>49</v>
      </c>
      <c r="T16" s="84"/>
      <c r="U16" s="84"/>
      <c r="V16" s="84"/>
      <c r="W16" s="85"/>
      <c r="X16" s="11">
        <v>16</v>
      </c>
      <c r="Y16" s="5"/>
      <c r="Z16" s="8"/>
      <c r="AA16" s="12"/>
      <c r="AB16" s="12"/>
      <c r="AC16" s="83" t="s">
        <v>67</v>
      </c>
      <c r="AD16" s="84"/>
      <c r="AE16" s="84"/>
      <c r="AF16" s="84"/>
      <c r="AG16" s="85"/>
      <c r="AH16" s="11">
        <v>12</v>
      </c>
      <c r="AI16" s="48"/>
      <c r="AJ16" s="48"/>
      <c r="AK16" s="10"/>
      <c r="AL16" s="13"/>
      <c r="AM16" s="8"/>
      <c r="AN16" s="12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3" t="s">
        <v>50</v>
      </c>
      <c r="T17" s="84"/>
      <c r="U17" s="84"/>
      <c r="V17" s="84"/>
      <c r="W17" s="85"/>
      <c r="X17" s="11">
        <v>13</v>
      </c>
      <c r="Y17" s="5"/>
      <c r="Z17" s="8"/>
      <c r="AA17" s="12"/>
      <c r="AB17" s="12"/>
      <c r="AC17" s="83" t="s">
        <v>68</v>
      </c>
      <c r="AD17" s="84"/>
      <c r="AE17" s="84"/>
      <c r="AF17" s="84"/>
      <c r="AG17" s="85"/>
      <c r="AH17" s="11">
        <v>7</v>
      </c>
      <c r="AI17" s="48"/>
      <c r="AJ17" s="48"/>
      <c r="AK17" s="10"/>
      <c r="AL17" s="13"/>
      <c r="AM17" s="8"/>
      <c r="AN17" s="12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3" t="s">
        <v>51</v>
      </c>
      <c r="T18" s="84"/>
      <c r="U18" s="84"/>
      <c r="V18" s="84"/>
      <c r="W18" s="85"/>
      <c r="X18" s="11">
        <v>6</v>
      </c>
      <c r="Y18" s="5"/>
      <c r="Z18" s="8"/>
      <c r="AA18" s="12"/>
      <c r="AB18" s="12"/>
      <c r="AC18" s="83" t="s">
        <v>69</v>
      </c>
      <c r="AD18" s="84"/>
      <c r="AE18" s="84"/>
      <c r="AF18" s="84"/>
      <c r="AG18" s="85"/>
      <c r="AH18" s="11">
        <v>6</v>
      </c>
      <c r="AI18" s="48"/>
      <c r="AJ18" s="48"/>
      <c r="AK18" s="10"/>
      <c r="AL18" s="13"/>
      <c r="AM18" s="8"/>
      <c r="AN18" s="12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3" t="s">
        <v>52</v>
      </c>
      <c r="T19" s="84"/>
      <c r="U19" s="84"/>
      <c r="V19" s="84"/>
      <c r="W19" s="85"/>
      <c r="X19" s="11">
        <v>8</v>
      </c>
      <c r="Y19" s="5"/>
      <c r="Z19" s="8"/>
      <c r="AA19" s="12"/>
      <c r="AB19" s="12"/>
      <c r="AC19" s="83" t="s">
        <v>70</v>
      </c>
      <c r="AD19" s="84"/>
      <c r="AE19" s="84"/>
      <c r="AF19" s="84"/>
      <c r="AG19" s="85"/>
      <c r="AH19" s="11">
        <v>11</v>
      </c>
      <c r="AI19" s="48"/>
      <c r="AJ19" s="48"/>
      <c r="AK19" s="10"/>
      <c r="AL19" s="13"/>
      <c r="AM19" s="8"/>
      <c r="AN19" s="12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3" t="s">
        <v>53</v>
      </c>
      <c r="T20" s="84"/>
      <c r="U20" s="84"/>
      <c r="V20" s="84"/>
      <c r="W20" s="85"/>
      <c r="X20" s="11">
        <v>5</v>
      </c>
      <c r="Y20" s="5"/>
      <c r="Z20" s="8"/>
      <c r="AA20" s="12"/>
      <c r="AB20" s="12"/>
      <c r="AC20" s="83" t="s">
        <v>71</v>
      </c>
      <c r="AD20" s="84"/>
      <c r="AE20" s="84"/>
      <c r="AF20" s="84"/>
      <c r="AG20" s="85"/>
      <c r="AH20" s="11">
        <v>8</v>
      </c>
      <c r="AI20" s="48"/>
      <c r="AJ20" s="48"/>
      <c r="AK20" s="10"/>
      <c r="AL20" s="13"/>
      <c r="AM20" s="8"/>
      <c r="AN20" s="12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3" t="s">
        <v>54</v>
      </c>
      <c r="T21" s="84"/>
      <c r="U21" s="84"/>
      <c r="V21" s="84"/>
      <c r="W21" s="85"/>
      <c r="X21" s="11">
        <v>4</v>
      </c>
      <c r="Y21" s="5"/>
      <c r="Z21" s="8"/>
      <c r="AA21" s="12"/>
      <c r="AB21" s="12"/>
      <c r="AC21" s="83" t="s">
        <v>72</v>
      </c>
      <c r="AD21" s="84"/>
      <c r="AE21" s="84"/>
      <c r="AF21" s="84"/>
      <c r="AG21" s="85"/>
      <c r="AH21" s="11">
        <v>6</v>
      </c>
      <c r="AI21" s="48"/>
      <c r="AJ21" s="48"/>
      <c r="AK21" s="10"/>
      <c r="AL21" s="13"/>
      <c r="AM21" s="8"/>
      <c r="AN21" s="12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3" t="s">
        <v>55</v>
      </c>
      <c r="T22" s="84"/>
      <c r="U22" s="84"/>
      <c r="V22" s="84"/>
      <c r="W22" s="85"/>
      <c r="X22" s="11">
        <v>7</v>
      </c>
      <c r="Y22" s="5"/>
      <c r="Z22" s="8"/>
      <c r="AA22" s="12"/>
      <c r="AB22" s="12"/>
      <c r="AC22" s="83" t="s">
        <v>73</v>
      </c>
      <c r="AD22" s="84"/>
      <c r="AE22" s="84"/>
      <c r="AF22" s="84"/>
      <c r="AG22" s="85"/>
      <c r="AH22" s="11">
        <v>11</v>
      </c>
      <c r="AI22" s="48"/>
      <c r="AJ22" s="48"/>
      <c r="AK22" s="10"/>
      <c r="AL22" s="13"/>
      <c r="AM22" s="8"/>
      <c r="AN22" s="1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3" t="s">
        <v>56</v>
      </c>
      <c r="T23" s="84"/>
      <c r="U23" s="84"/>
      <c r="V23" s="84"/>
      <c r="W23" s="85"/>
      <c r="X23" s="11">
        <v>4</v>
      </c>
      <c r="Y23" s="5"/>
      <c r="Z23" s="8"/>
      <c r="AA23" s="12"/>
      <c r="AB23" s="12"/>
      <c r="AC23" s="83" t="s">
        <v>74</v>
      </c>
      <c r="AD23" s="84"/>
      <c r="AE23" s="84"/>
      <c r="AF23" s="84"/>
      <c r="AG23" s="85"/>
      <c r="AH23" s="11">
        <v>4</v>
      </c>
      <c r="AI23" s="48"/>
      <c r="AJ23" s="48"/>
      <c r="AK23" s="10"/>
      <c r="AL23" s="13"/>
      <c r="AM23" s="8"/>
      <c r="AN23" s="12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3" t="s">
        <v>57</v>
      </c>
      <c r="T24" s="84"/>
      <c r="U24" s="84"/>
      <c r="V24" s="84"/>
      <c r="W24" s="85"/>
      <c r="X24" s="11">
        <v>3</v>
      </c>
      <c r="Y24" s="13"/>
      <c r="Z24" s="8"/>
      <c r="AA24" s="12"/>
      <c r="AB24" s="12"/>
      <c r="AC24" s="83" t="s">
        <v>75</v>
      </c>
      <c r="AD24" s="84"/>
      <c r="AE24" s="84"/>
      <c r="AF24" s="84"/>
      <c r="AG24" s="85"/>
      <c r="AH24" s="11">
        <v>7</v>
      </c>
      <c r="AI24" s="48"/>
      <c r="AJ24" s="48"/>
      <c r="AK24" s="10"/>
      <c r="AL24" s="13"/>
      <c r="AM24" s="8"/>
      <c r="AN24" s="12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3" t="s">
        <v>58</v>
      </c>
      <c r="T25" s="84"/>
      <c r="U25" s="84"/>
      <c r="V25" s="84"/>
      <c r="W25" s="85"/>
      <c r="X25" s="11">
        <v>8</v>
      </c>
      <c r="Y25" s="13"/>
      <c r="Z25" s="8"/>
      <c r="AA25" s="12"/>
      <c r="AB25" s="12"/>
      <c r="AC25" s="83" t="s">
        <v>76</v>
      </c>
      <c r="AD25" s="84"/>
      <c r="AE25" s="84"/>
      <c r="AF25" s="84"/>
      <c r="AG25" s="85"/>
      <c r="AH25" s="11">
        <v>9</v>
      </c>
      <c r="AI25" s="48"/>
      <c r="AJ25" s="48"/>
      <c r="AK25" s="10"/>
      <c r="AL25" s="13"/>
      <c r="AM25" s="8"/>
      <c r="AN25" s="12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3" t="s">
        <v>59</v>
      </c>
      <c r="T26" s="84"/>
      <c r="U26" s="84"/>
      <c r="V26" s="84"/>
      <c r="W26" s="85"/>
      <c r="X26" s="11">
        <v>5</v>
      </c>
      <c r="Y26" s="13"/>
      <c r="Z26" s="8"/>
      <c r="AA26" s="12"/>
      <c r="AB26" s="12"/>
      <c r="AC26" s="83" t="s">
        <v>77</v>
      </c>
      <c r="AD26" s="84"/>
      <c r="AE26" s="84"/>
      <c r="AF26" s="84"/>
      <c r="AG26" s="85"/>
      <c r="AH26" s="11">
        <v>5</v>
      </c>
      <c r="AI26" s="48"/>
      <c r="AJ26" s="48"/>
      <c r="AK26" s="10"/>
      <c r="AL26" s="13"/>
      <c r="AM26" s="8"/>
      <c r="AN26" s="12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83" t="s">
        <v>60</v>
      </c>
      <c r="T27" s="84"/>
      <c r="U27" s="84"/>
      <c r="V27" s="84"/>
      <c r="W27" s="85"/>
      <c r="X27" s="11">
        <v>6</v>
      </c>
      <c r="Y27" s="13"/>
      <c r="Z27" s="8"/>
      <c r="AA27" s="12"/>
      <c r="AB27" s="12"/>
      <c r="AC27" s="83" t="s">
        <v>78</v>
      </c>
      <c r="AD27" s="84"/>
      <c r="AE27" s="84"/>
      <c r="AF27" s="84"/>
      <c r="AG27" s="85"/>
      <c r="AH27" s="11">
        <v>7</v>
      </c>
      <c r="AI27" s="48"/>
      <c r="AJ27" s="48"/>
      <c r="AK27" s="10"/>
      <c r="AL27" s="13"/>
      <c r="AM27" s="8"/>
      <c r="AN27" s="12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82" t="s">
        <v>2</v>
      </c>
      <c r="D28" s="82"/>
      <c r="E28" s="82"/>
      <c r="F28" s="82"/>
      <c r="G28" s="10"/>
      <c r="H28" s="122"/>
      <c r="I28" s="122"/>
      <c r="J28" s="122"/>
      <c r="K28" s="122"/>
      <c r="L28" s="10"/>
      <c r="M28" s="10"/>
      <c r="N28" s="10"/>
      <c r="O28" s="10"/>
      <c r="P28" s="10"/>
      <c r="Q28" s="10"/>
      <c r="R28" s="10"/>
      <c r="S28" s="83" t="s">
        <v>61</v>
      </c>
      <c r="T28" s="84"/>
      <c r="U28" s="84"/>
      <c r="V28" s="84"/>
      <c r="W28" s="85"/>
      <c r="X28" s="11">
        <v>7</v>
      </c>
      <c r="Y28" s="13"/>
      <c r="Z28" s="8"/>
      <c r="AA28" s="12"/>
      <c r="AB28" s="12"/>
      <c r="AC28" s="83" t="s">
        <v>79</v>
      </c>
      <c r="AD28" s="84"/>
      <c r="AE28" s="84"/>
      <c r="AF28" s="84"/>
      <c r="AG28" s="85"/>
      <c r="AH28" s="11">
        <v>23</v>
      </c>
      <c r="AI28" s="48"/>
      <c r="AJ28" s="48"/>
      <c r="AK28" s="10"/>
      <c r="AL28" s="13"/>
      <c r="AM28" s="8"/>
      <c r="AN28" s="12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66"/>
      <c r="K29" s="67"/>
      <c r="L29" s="10"/>
      <c r="M29" s="10"/>
      <c r="N29" s="10"/>
      <c r="O29" s="10"/>
      <c r="P29" s="10"/>
      <c r="Q29" s="10"/>
      <c r="R29" s="10"/>
      <c r="S29" s="83" t="s">
        <v>62</v>
      </c>
      <c r="T29" s="84"/>
      <c r="U29" s="84"/>
      <c r="V29" s="84"/>
      <c r="W29" s="85"/>
      <c r="X29" s="11">
        <v>8</v>
      </c>
      <c r="Y29" s="13"/>
      <c r="Z29" s="8"/>
      <c r="AA29" s="12"/>
      <c r="AB29" s="12"/>
      <c r="AC29" s="83" t="s">
        <v>80</v>
      </c>
      <c r="AD29" s="84"/>
      <c r="AE29" s="84"/>
      <c r="AF29" s="84"/>
      <c r="AG29" s="85"/>
      <c r="AH29" s="11">
        <v>10</v>
      </c>
      <c r="AI29" s="48"/>
      <c r="AJ29" s="48"/>
      <c r="AK29" s="10"/>
      <c r="AL29" s="13"/>
      <c r="AM29" s="8"/>
      <c r="AN29" s="12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90" t="s">
        <v>4</v>
      </c>
      <c r="D30" s="90"/>
      <c r="E30" s="11">
        <v>193</v>
      </c>
      <c r="F30" s="10"/>
      <c r="G30" s="10"/>
      <c r="H30" s="123"/>
      <c r="I30" s="123"/>
      <c r="J30" s="48"/>
      <c r="K30" s="68"/>
      <c r="L30" s="10"/>
      <c r="M30" s="10"/>
      <c r="N30" s="10"/>
      <c r="O30" s="10"/>
      <c r="P30" s="10"/>
      <c r="Q30" s="10"/>
      <c r="R30" s="10"/>
      <c r="S30" s="83" t="s">
        <v>63</v>
      </c>
      <c r="T30" s="84"/>
      <c r="U30" s="84"/>
      <c r="V30" s="84"/>
      <c r="W30" s="85"/>
      <c r="X30" s="11">
        <v>12</v>
      </c>
      <c r="Y30" s="13"/>
      <c r="Z30" s="8"/>
      <c r="AA30" s="12"/>
      <c r="AB30" s="12"/>
      <c r="AC30" s="83" t="s">
        <v>81</v>
      </c>
      <c r="AD30" s="84"/>
      <c r="AE30" s="84"/>
      <c r="AF30" s="84"/>
      <c r="AG30" s="85"/>
      <c r="AH30" s="11">
        <v>9</v>
      </c>
      <c r="AI30" s="48"/>
      <c r="AJ30" s="48"/>
      <c r="AK30" s="10"/>
      <c r="AL30" s="13"/>
      <c r="AM30" s="8"/>
      <c r="AN30" s="12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90" t="s">
        <v>6</v>
      </c>
      <c r="D31" s="90"/>
      <c r="E31" s="11">
        <v>117</v>
      </c>
      <c r="F31" s="10"/>
      <c r="G31" s="10"/>
      <c r="H31" s="123"/>
      <c r="I31" s="123"/>
      <c r="J31" s="48"/>
      <c r="K31" s="68"/>
      <c r="L31" s="10"/>
      <c r="M31" s="10"/>
      <c r="N31" s="10"/>
      <c r="O31" s="10"/>
      <c r="P31" s="10"/>
      <c r="Q31" s="10"/>
      <c r="R31" s="10"/>
      <c r="S31" s="83" t="s">
        <v>64</v>
      </c>
      <c r="T31" s="84"/>
      <c r="U31" s="84"/>
      <c r="V31" s="84"/>
      <c r="W31" s="85"/>
      <c r="X31" s="11">
        <v>10</v>
      </c>
      <c r="Y31" s="13"/>
      <c r="Z31" s="8"/>
      <c r="AA31" s="12"/>
      <c r="AB31" s="12"/>
      <c r="AC31" s="64"/>
      <c r="AD31" s="64"/>
      <c r="AE31" s="64"/>
      <c r="AF31" s="64"/>
      <c r="AG31" s="64"/>
      <c r="AH31" s="65"/>
      <c r="AI31" s="48"/>
      <c r="AJ31" s="48"/>
      <c r="AK31" s="10"/>
      <c r="AL31" s="13"/>
      <c r="AM31" s="8"/>
      <c r="AN31" s="12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90" t="s">
        <v>8</v>
      </c>
      <c r="D32" s="90"/>
      <c r="E32" s="11">
        <f>SUM(E30:E31)</f>
        <v>310</v>
      </c>
      <c r="F32" s="10"/>
      <c r="G32" s="10"/>
      <c r="H32" s="123"/>
      <c r="I32" s="123"/>
      <c r="J32" s="48"/>
      <c r="K32" s="6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"/>
      <c r="AN32" s="1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"/>
      <c r="AN33" s="12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"/>
      <c r="AN34" s="1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"/>
      <c r="AN35" s="12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86" t="s">
        <v>9</v>
      </c>
      <c r="W38" s="91"/>
      <c r="X38" s="91"/>
      <c r="Y38" s="91"/>
      <c r="Z38" s="91"/>
      <c r="AA38" s="87"/>
      <c r="AB38" s="16"/>
      <c r="AC38" s="86" t="s">
        <v>10</v>
      </c>
      <c r="AD38" s="91"/>
      <c r="AE38" s="91"/>
      <c r="AF38" s="91"/>
      <c r="AG38" s="91"/>
      <c r="AH38" s="87"/>
      <c r="AI38" s="86" t="s">
        <v>194</v>
      </c>
      <c r="AJ38" s="87"/>
      <c r="AK38" s="102" t="s">
        <v>11</v>
      </c>
      <c r="AL38" s="103"/>
      <c r="AM38" s="103"/>
      <c r="AN38" s="104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88"/>
      <c r="W39" s="92"/>
      <c r="X39" s="92"/>
      <c r="Y39" s="92"/>
      <c r="Z39" s="92"/>
      <c r="AA39" s="89"/>
      <c r="AB39" s="16"/>
      <c r="AC39" s="88"/>
      <c r="AD39" s="92"/>
      <c r="AE39" s="92"/>
      <c r="AF39" s="92"/>
      <c r="AG39" s="92"/>
      <c r="AH39" s="89"/>
      <c r="AI39" s="88"/>
      <c r="AJ39" s="89"/>
      <c r="AK39" s="105"/>
      <c r="AL39" s="106"/>
      <c r="AM39" s="106"/>
      <c r="AN39" s="107"/>
      <c r="AO39" s="1" t="s">
        <v>83</v>
      </c>
      <c r="AP39">
        <v>11</v>
      </c>
      <c r="AQ39">
        <v>36</v>
      </c>
      <c r="AR39">
        <v>64</v>
      </c>
      <c r="AS39">
        <v>102</v>
      </c>
      <c r="AT39">
        <v>95</v>
      </c>
      <c r="AU39">
        <v>2</v>
      </c>
      <c r="AV39">
        <v>310</v>
      </c>
      <c r="AW39" t="s">
        <v>83</v>
      </c>
      <c r="AX39">
        <v>11</v>
      </c>
      <c r="AY39">
        <v>36</v>
      </c>
      <c r="AZ39">
        <v>64</v>
      </c>
      <c r="BA39">
        <v>102</v>
      </c>
      <c r="BB39">
        <v>95</v>
      </c>
      <c r="BC39">
        <v>3.76</v>
      </c>
      <c r="BD39">
        <v>1.119</v>
      </c>
      <c r="BE39">
        <v>4</v>
      </c>
      <c r="BF39">
        <v>4</v>
      </c>
    </row>
    <row r="40" spans="1:58" s="20" customFormat="1" ht="40.5" customHeight="1">
      <c r="A40" s="96" t="s">
        <v>13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14</v>
      </c>
      <c r="AB40" s="18" t="s">
        <v>15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14</v>
      </c>
      <c r="AI40" s="74" t="s">
        <v>192</v>
      </c>
      <c r="AJ40" s="74" t="s">
        <v>193</v>
      </c>
      <c r="AK40" s="19" t="s">
        <v>16</v>
      </c>
      <c r="AL40" s="19" t="s">
        <v>17</v>
      </c>
      <c r="AM40" s="19" t="s">
        <v>18</v>
      </c>
      <c r="AN40" s="19" t="s">
        <v>19</v>
      </c>
      <c r="AO40" s="1" t="s">
        <v>84</v>
      </c>
      <c r="AP40" s="20">
        <v>11</v>
      </c>
      <c r="AQ40" s="20">
        <v>20</v>
      </c>
      <c r="AR40" s="20">
        <v>44</v>
      </c>
      <c r="AS40" s="20">
        <v>92</v>
      </c>
      <c r="AT40" s="20">
        <v>143</v>
      </c>
      <c r="AU40" s="20">
        <v>0</v>
      </c>
      <c r="AV40" s="20">
        <v>310</v>
      </c>
      <c r="AW40" s="20" t="s">
        <v>84</v>
      </c>
      <c r="AX40" s="20">
        <v>11</v>
      </c>
      <c r="AY40" s="20">
        <v>20</v>
      </c>
      <c r="AZ40" s="20">
        <v>44</v>
      </c>
      <c r="BA40" s="20">
        <v>92</v>
      </c>
      <c r="BB40" s="20">
        <v>143</v>
      </c>
      <c r="BC40" s="20">
        <v>4.08</v>
      </c>
      <c r="BD40" s="20">
        <v>1.085</v>
      </c>
      <c r="BE40" s="20">
        <v>4</v>
      </c>
      <c r="BF40" s="20">
        <v>5</v>
      </c>
    </row>
    <row r="41" spans="1:58" s="26" customFormat="1" ht="20.100000000000001" customHeight="1">
      <c r="A41" s="21" t="s">
        <v>20</v>
      </c>
      <c r="B41" s="83" t="s">
        <v>21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1">
        <f>AP39</f>
        <v>11</v>
      </c>
      <c r="W41" s="11">
        <f t="shared" ref="W41:AB44" si="0">AQ39</f>
        <v>36</v>
      </c>
      <c r="X41" s="11">
        <f t="shared" si="0"/>
        <v>64</v>
      </c>
      <c r="Y41" s="11">
        <f t="shared" si="0"/>
        <v>102</v>
      </c>
      <c r="Z41" s="11">
        <f t="shared" si="0"/>
        <v>95</v>
      </c>
      <c r="AA41" s="11">
        <f t="shared" si="0"/>
        <v>2</v>
      </c>
      <c r="AB41" s="11">
        <f t="shared" si="0"/>
        <v>310</v>
      </c>
      <c r="AC41" s="22">
        <f t="shared" ref="AC41:AH44" si="1">V41/$AB41</f>
        <v>3.5483870967741936E-2</v>
      </c>
      <c r="AD41" s="22">
        <f t="shared" si="1"/>
        <v>0.11612903225806452</v>
      </c>
      <c r="AE41" s="22">
        <f t="shared" si="1"/>
        <v>0.20645161290322581</v>
      </c>
      <c r="AF41" s="22">
        <f t="shared" si="1"/>
        <v>0.32903225806451614</v>
      </c>
      <c r="AG41" s="22">
        <f t="shared" si="1"/>
        <v>0.30645161290322581</v>
      </c>
      <c r="AH41" s="22">
        <f t="shared" si="1"/>
        <v>6.4516129032258064E-3</v>
      </c>
      <c r="AI41" s="22">
        <f t="shared" ref="AI41" si="2">(V41+W41)/(V41+W41+X41+Y41+Z41)</f>
        <v>0.15259740259740259</v>
      </c>
      <c r="AJ41" s="22">
        <f t="shared" ref="AJ41" si="3">(X41+Y41+Z41)/(V41+W41+X41+Y41+Z41)</f>
        <v>0.84740259740259738</v>
      </c>
      <c r="AK41" s="23">
        <f>BC39</f>
        <v>3.76</v>
      </c>
      <c r="AL41" s="23">
        <f t="shared" ref="AL41:AN44" si="4">BD39</f>
        <v>1.119</v>
      </c>
      <c r="AM41" s="24">
        <f t="shared" si="4"/>
        <v>4</v>
      </c>
      <c r="AN41" s="24">
        <f t="shared" si="4"/>
        <v>4</v>
      </c>
      <c r="AO41" s="25" t="s">
        <v>85</v>
      </c>
      <c r="AP41" s="26">
        <v>25</v>
      </c>
      <c r="AQ41" s="26">
        <v>42</v>
      </c>
      <c r="AR41" s="26">
        <v>67</v>
      </c>
      <c r="AS41" s="26">
        <v>78</v>
      </c>
      <c r="AT41" s="26">
        <v>67</v>
      </c>
      <c r="AU41" s="26">
        <v>31</v>
      </c>
      <c r="AV41" s="26">
        <v>310</v>
      </c>
      <c r="AW41" s="26" t="s">
        <v>85</v>
      </c>
      <c r="AX41" s="26">
        <v>25</v>
      </c>
      <c r="AY41" s="26">
        <v>42</v>
      </c>
      <c r="AZ41" s="26">
        <v>67</v>
      </c>
      <c r="BA41" s="26">
        <v>78</v>
      </c>
      <c r="BB41" s="26">
        <v>67</v>
      </c>
      <c r="BC41" s="26">
        <v>3.43</v>
      </c>
      <c r="BD41" s="26">
        <v>1.2529999999999999</v>
      </c>
      <c r="BE41" s="26">
        <v>4</v>
      </c>
      <c r="BF41" s="26">
        <v>4</v>
      </c>
    </row>
    <row r="42" spans="1:58" s="26" customFormat="1" ht="20.100000000000001" customHeight="1">
      <c r="A42" s="21" t="s">
        <v>22</v>
      </c>
      <c r="B42" s="83" t="s">
        <v>101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11">
        <f t="shared" ref="V42:V44" si="5">AP40</f>
        <v>11</v>
      </c>
      <c r="W42" s="11">
        <f t="shared" si="0"/>
        <v>20</v>
      </c>
      <c r="X42" s="11">
        <f t="shared" si="0"/>
        <v>44</v>
      </c>
      <c r="Y42" s="11">
        <f t="shared" si="0"/>
        <v>92</v>
      </c>
      <c r="Z42" s="11">
        <f t="shared" si="0"/>
        <v>143</v>
      </c>
      <c r="AA42" s="11">
        <f t="shared" si="0"/>
        <v>0</v>
      </c>
      <c r="AB42" s="11">
        <f t="shared" si="0"/>
        <v>310</v>
      </c>
      <c r="AC42" s="22">
        <f t="shared" si="1"/>
        <v>3.5483870967741936E-2</v>
      </c>
      <c r="AD42" s="22">
        <f t="shared" si="1"/>
        <v>6.4516129032258063E-2</v>
      </c>
      <c r="AE42" s="22">
        <f t="shared" si="1"/>
        <v>0.14193548387096774</v>
      </c>
      <c r="AF42" s="22">
        <f t="shared" si="1"/>
        <v>0.29677419354838708</v>
      </c>
      <c r="AG42" s="22">
        <f t="shared" si="1"/>
        <v>0.46129032258064517</v>
      </c>
      <c r="AH42" s="22">
        <f t="shared" si="1"/>
        <v>0</v>
      </c>
      <c r="AI42" s="22">
        <f t="shared" ref="AI42:AI44" si="6">(V42+W42)/(V42+W42+X42+Y42+Z42)</f>
        <v>0.1</v>
      </c>
      <c r="AJ42" s="22">
        <f t="shared" ref="AJ42:AJ44" si="7">(X42+Y42+Z42)/(V42+W42+X42+Y42+Z42)</f>
        <v>0.9</v>
      </c>
      <c r="AK42" s="23">
        <f t="shared" ref="AK42:AK44" si="8">BC40</f>
        <v>4.08</v>
      </c>
      <c r="AL42" s="23">
        <f t="shared" si="4"/>
        <v>1.085</v>
      </c>
      <c r="AM42" s="24">
        <f t="shared" si="4"/>
        <v>4</v>
      </c>
      <c r="AN42" s="24">
        <f t="shared" si="4"/>
        <v>5</v>
      </c>
      <c r="AO42" s="25" t="s">
        <v>86</v>
      </c>
      <c r="AP42" s="26">
        <v>25</v>
      </c>
      <c r="AQ42" s="26">
        <v>29</v>
      </c>
      <c r="AR42" s="26">
        <v>49</v>
      </c>
      <c r="AS42" s="26">
        <v>92</v>
      </c>
      <c r="AT42" s="26">
        <v>80</v>
      </c>
      <c r="AU42" s="26">
        <v>35</v>
      </c>
      <c r="AV42" s="26">
        <v>310</v>
      </c>
      <c r="AW42" s="26" t="s">
        <v>86</v>
      </c>
      <c r="AX42" s="26">
        <v>25</v>
      </c>
      <c r="AY42" s="26">
        <v>29</v>
      </c>
      <c r="AZ42" s="26">
        <v>49</v>
      </c>
      <c r="BA42" s="26">
        <v>92</v>
      </c>
      <c r="BB42" s="26">
        <v>80</v>
      </c>
      <c r="BC42" s="26">
        <v>3.63</v>
      </c>
      <c r="BD42" s="26">
        <v>1.256</v>
      </c>
      <c r="BE42" s="26">
        <v>4</v>
      </c>
      <c r="BF42" s="26">
        <v>4</v>
      </c>
    </row>
    <row r="43" spans="1:58" s="26" customFormat="1" ht="20.100000000000001" customHeight="1">
      <c r="A43" s="21" t="s">
        <v>23</v>
      </c>
      <c r="B43" s="83" t="s">
        <v>24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/>
      <c r="V43" s="11">
        <f t="shared" si="5"/>
        <v>25</v>
      </c>
      <c r="W43" s="11">
        <f t="shared" si="0"/>
        <v>42</v>
      </c>
      <c r="X43" s="11">
        <f t="shared" si="0"/>
        <v>67</v>
      </c>
      <c r="Y43" s="11">
        <f t="shared" si="0"/>
        <v>78</v>
      </c>
      <c r="Z43" s="11">
        <f t="shared" si="0"/>
        <v>67</v>
      </c>
      <c r="AA43" s="11">
        <f t="shared" si="0"/>
        <v>31</v>
      </c>
      <c r="AB43" s="11">
        <f t="shared" si="0"/>
        <v>310</v>
      </c>
      <c r="AC43" s="22">
        <f t="shared" si="1"/>
        <v>8.0645161290322578E-2</v>
      </c>
      <c r="AD43" s="22">
        <f t="shared" si="1"/>
        <v>0.13548387096774195</v>
      </c>
      <c r="AE43" s="22">
        <f t="shared" si="1"/>
        <v>0.21612903225806451</v>
      </c>
      <c r="AF43" s="22">
        <f t="shared" si="1"/>
        <v>0.25161290322580643</v>
      </c>
      <c r="AG43" s="22">
        <f t="shared" si="1"/>
        <v>0.21612903225806451</v>
      </c>
      <c r="AH43" s="22">
        <f t="shared" si="1"/>
        <v>0.1</v>
      </c>
      <c r="AI43" s="22">
        <f t="shared" si="6"/>
        <v>0.24014336917562723</v>
      </c>
      <c r="AJ43" s="22">
        <f t="shared" si="7"/>
        <v>0.75985663082437271</v>
      </c>
      <c r="AK43" s="23">
        <f t="shared" si="8"/>
        <v>3.43</v>
      </c>
      <c r="AL43" s="23">
        <f t="shared" si="4"/>
        <v>1.2529999999999999</v>
      </c>
      <c r="AM43" s="24">
        <f t="shared" si="4"/>
        <v>4</v>
      </c>
      <c r="AN43" s="24">
        <f t="shared" si="4"/>
        <v>4</v>
      </c>
      <c r="AO43" s="25" t="s">
        <v>87</v>
      </c>
      <c r="AP43" s="26">
        <v>26</v>
      </c>
      <c r="AQ43" s="26">
        <v>45</v>
      </c>
      <c r="AR43" s="26">
        <v>68</v>
      </c>
      <c r="AS43" s="26">
        <v>96</v>
      </c>
      <c r="AT43" s="26">
        <v>64</v>
      </c>
      <c r="AU43" s="26">
        <v>11</v>
      </c>
      <c r="AV43" s="26">
        <v>310</v>
      </c>
      <c r="AW43" s="26" t="s">
        <v>87</v>
      </c>
      <c r="AX43" s="26">
        <v>26</v>
      </c>
      <c r="AY43" s="26">
        <v>45</v>
      </c>
      <c r="AZ43" s="26">
        <v>68</v>
      </c>
      <c r="BA43" s="26">
        <v>96</v>
      </c>
      <c r="BB43" s="26">
        <v>64</v>
      </c>
      <c r="BC43" s="26">
        <v>3.42</v>
      </c>
      <c r="BD43" s="26">
        <v>1.2250000000000001</v>
      </c>
      <c r="BE43" s="26">
        <v>4</v>
      </c>
      <c r="BF43" s="26">
        <v>4</v>
      </c>
    </row>
    <row r="44" spans="1:58" s="26" customFormat="1" ht="20.100000000000001" customHeight="1">
      <c r="A44" s="21" t="s">
        <v>25</v>
      </c>
      <c r="B44" s="83" t="s">
        <v>102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11">
        <f t="shared" si="5"/>
        <v>25</v>
      </c>
      <c r="W44" s="11">
        <f t="shared" si="0"/>
        <v>29</v>
      </c>
      <c r="X44" s="11">
        <f t="shared" si="0"/>
        <v>49</v>
      </c>
      <c r="Y44" s="11">
        <f t="shared" si="0"/>
        <v>92</v>
      </c>
      <c r="Z44" s="11">
        <f t="shared" si="0"/>
        <v>80</v>
      </c>
      <c r="AA44" s="11">
        <f t="shared" si="0"/>
        <v>35</v>
      </c>
      <c r="AB44" s="11">
        <f t="shared" si="0"/>
        <v>310</v>
      </c>
      <c r="AC44" s="22">
        <f t="shared" si="1"/>
        <v>8.0645161290322578E-2</v>
      </c>
      <c r="AD44" s="22">
        <f t="shared" si="1"/>
        <v>9.3548387096774197E-2</v>
      </c>
      <c r="AE44" s="22">
        <f t="shared" si="1"/>
        <v>0.15806451612903225</v>
      </c>
      <c r="AF44" s="22">
        <f t="shared" si="1"/>
        <v>0.29677419354838708</v>
      </c>
      <c r="AG44" s="22">
        <f t="shared" si="1"/>
        <v>0.25806451612903225</v>
      </c>
      <c r="AH44" s="22">
        <f t="shared" si="1"/>
        <v>0.11290322580645161</v>
      </c>
      <c r="AI44" s="22">
        <f t="shared" si="6"/>
        <v>0.19636363636363635</v>
      </c>
      <c r="AJ44" s="22">
        <f t="shared" si="7"/>
        <v>0.80363636363636359</v>
      </c>
      <c r="AK44" s="23">
        <f t="shared" si="8"/>
        <v>3.63</v>
      </c>
      <c r="AL44" s="23">
        <f t="shared" si="4"/>
        <v>1.256</v>
      </c>
      <c r="AM44" s="24">
        <f t="shared" si="4"/>
        <v>4</v>
      </c>
      <c r="AN44" s="24">
        <f t="shared" si="4"/>
        <v>4</v>
      </c>
      <c r="AO44" s="25" t="s">
        <v>88</v>
      </c>
      <c r="AP44" s="26">
        <v>34</v>
      </c>
      <c r="AQ44" s="26">
        <v>37</v>
      </c>
      <c r="AR44" s="26">
        <v>77</v>
      </c>
      <c r="AS44" s="26">
        <v>95</v>
      </c>
      <c r="AT44" s="26">
        <v>62</v>
      </c>
      <c r="AU44" s="26">
        <v>5</v>
      </c>
      <c r="AV44" s="26">
        <v>310</v>
      </c>
      <c r="AW44" s="26" t="s">
        <v>88</v>
      </c>
      <c r="AX44" s="26">
        <v>34</v>
      </c>
      <c r="AY44" s="26">
        <v>37</v>
      </c>
      <c r="AZ44" s="26">
        <v>77</v>
      </c>
      <c r="BA44" s="26">
        <v>95</v>
      </c>
      <c r="BB44" s="26">
        <v>62</v>
      </c>
      <c r="BC44" s="26">
        <v>3.37</v>
      </c>
      <c r="BD44" s="26">
        <v>1.248</v>
      </c>
      <c r="BE44" s="26">
        <v>4</v>
      </c>
      <c r="BF44" s="26">
        <v>4</v>
      </c>
    </row>
    <row r="45" spans="1:58" s="20" customFormat="1" ht="16.5" customHeight="1">
      <c r="A45" s="27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" t="s">
        <v>89</v>
      </c>
      <c r="AP45" s="20">
        <v>18</v>
      </c>
      <c r="AQ45" s="20">
        <v>33</v>
      </c>
      <c r="AR45" s="20">
        <v>58</v>
      </c>
      <c r="AS45" s="20">
        <v>99</v>
      </c>
      <c r="AT45" s="20">
        <v>98</v>
      </c>
      <c r="AU45" s="20">
        <v>4</v>
      </c>
      <c r="AV45" s="20">
        <v>310</v>
      </c>
      <c r="AW45" s="20" t="s">
        <v>89</v>
      </c>
      <c r="AX45" s="20">
        <v>18</v>
      </c>
      <c r="AY45" s="20">
        <v>33</v>
      </c>
      <c r="AZ45" s="20">
        <v>58</v>
      </c>
      <c r="BA45" s="20">
        <v>99</v>
      </c>
      <c r="BB45" s="20">
        <v>98</v>
      </c>
      <c r="BC45" s="20">
        <v>3.74</v>
      </c>
      <c r="BD45" s="20">
        <v>1.1859999999999999</v>
      </c>
      <c r="BE45" s="20">
        <v>4</v>
      </c>
      <c r="BF45" s="20">
        <v>4</v>
      </c>
    </row>
    <row r="46" spans="1:58" s="20" customFormat="1" ht="16.5" customHeight="1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3"/>
      <c r="L46" s="33"/>
      <c r="M46" s="32"/>
      <c r="N46" s="32"/>
      <c r="O46" s="32"/>
      <c r="P46" s="28"/>
      <c r="Q46" s="28"/>
      <c r="R46" s="28"/>
      <c r="S46" s="28"/>
      <c r="T46" s="33"/>
      <c r="U46" s="33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90</v>
      </c>
      <c r="AP46" s="20">
        <v>34</v>
      </c>
      <c r="AQ46" s="20">
        <v>50</v>
      </c>
      <c r="AR46" s="20">
        <v>67</v>
      </c>
      <c r="AS46" s="20">
        <v>86</v>
      </c>
      <c r="AT46" s="20">
        <v>69</v>
      </c>
      <c r="AU46" s="20">
        <v>4</v>
      </c>
      <c r="AV46" s="20">
        <v>310</v>
      </c>
      <c r="AW46" s="20" t="s">
        <v>90</v>
      </c>
      <c r="AX46" s="20">
        <v>34</v>
      </c>
      <c r="AY46" s="20">
        <v>50</v>
      </c>
      <c r="AZ46" s="20">
        <v>67</v>
      </c>
      <c r="BA46" s="20">
        <v>86</v>
      </c>
      <c r="BB46" s="20">
        <v>69</v>
      </c>
      <c r="BC46" s="20">
        <v>3.35</v>
      </c>
      <c r="BD46" s="20">
        <v>1.2949999999999999</v>
      </c>
      <c r="BE46" s="20">
        <v>4</v>
      </c>
      <c r="BF46" s="20">
        <v>4</v>
      </c>
    </row>
    <row r="47" spans="1:58" s="20" customFormat="1" ht="16.5" customHeight="1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3"/>
      <c r="L47" s="33"/>
      <c r="M47" s="32"/>
      <c r="N47" s="32"/>
      <c r="O47" s="32"/>
      <c r="P47" s="28"/>
      <c r="Q47" s="28"/>
      <c r="R47" s="28"/>
      <c r="S47" s="28"/>
      <c r="T47" s="33"/>
      <c r="U47" s="33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91</v>
      </c>
      <c r="AP47" s="20">
        <v>30</v>
      </c>
      <c r="AQ47" s="20">
        <v>45</v>
      </c>
      <c r="AR47" s="20">
        <v>64</v>
      </c>
      <c r="AS47" s="20">
        <v>89</v>
      </c>
      <c r="AT47" s="20">
        <v>72</v>
      </c>
      <c r="AU47" s="20">
        <v>10</v>
      </c>
      <c r="AV47" s="20">
        <v>310</v>
      </c>
      <c r="AW47" s="20" t="s">
        <v>91</v>
      </c>
      <c r="AX47" s="20">
        <v>30</v>
      </c>
      <c r="AY47" s="20">
        <v>45</v>
      </c>
      <c r="AZ47" s="20">
        <v>64</v>
      </c>
      <c r="BA47" s="20">
        <v>89</v>
      </c>
      <c r="BB47" s="20">
        <v>72</v>
      </c>
      <c r="BC47" s="20">
        <v>3.43</v>
      </c>
      <c r="BD47" s="20">
        <v>1.2769999999999999</v>
      </c>
      <c r="BE47" s="20">
        <v>4</v>
      </c>
      <c r="BF47" s="20">
        <v>4</v>
      </c>
    </row>
    <row r="48" spans="1:58" s="20" customFormat="1" ht="16.5" customHeight="1">
      <c r="A48" s="32"/>
      <c r="B48" s="29"/>
      <c r="C48" s="29"/>
      <c r="D48" s="29"/>
      <c r="E48" s="29"/>
      <c r="F48" s="2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10" t="s">
        <v>9</v>
      </c>
      <c r="W48" s="110"/>
      <c r="X48" s="110"/>
      <c r="Y48" s="110"/>
      <c r="Z48" s="110"/>
      <c r="AA48" s="110"/>
      <c r="AB48" s="16"/>
      <c r="AC48" s="110" t="s">
        <v>10</v>
      </c>
      <c r="AD48" s="110"/>
      <c r="AE48" s="110"/>
      <c r="AF48" s="110"/>
      <c r="AG48" s="110"/>
      <c r="AH48" s="110"/>
      <c r="AI48" s="86" t="s">
        <v>194</v>
      </c>
      <c r="AJ48" s="87"/>
      <c r="AK48" s="108" t="s">
        <v>11</v>
      </c>
      <c r="AL48" s="108"/>
      <c r="AM48" s="108"/>
      <c r="AN48" s="108"/>
      <c r="AO48" s="1" t="s">
        <v>92</v>
      </c>
      <c r="AP48" s="20">
        <v>24</v>
      </c>
      <c r="AQ48" s="20">
        <v>51</v>
      </c>
      <c r="AR48" s="20">
        <v>77</v>
      </c>
      <c r="AS48" s="20">
        <v>111</v>
      </c>
      <c r="AT48" s="20">
        <v>45</v>
      </c>
      <c r="AU48" s="20">
        <v>2</v>
      </c>
      <c r="AV48" s="20">
        <v>310</v>
      </c>
      <c r="AW48" s="20" t="s">
        <v>92</v>
      </c>
      <c r="AX48" s="20">
        <v>24</v>
      </c>
      <c r="AY48" s="20">
        <v>51</v>
      </c>
      <c r="AZ48" s="20">
        <v>77</v>
      </c>
      <c r="BA48" s="20">
        <v>111</v>
      </c>
      <c r="BB48" s="20">
        <v>45</v>
      </c>
      <c r="BC48" s="20">
        <v>3.33</v>
      </c>
      <c r="BD48" s="20">
        <v>1.147</v>
      </c>
      <c r="BE48" s="20">
        <v>4</v>
      </c>
      <c r="BF48" s="20">
        <v>4</v>
      </c>
    </row>
    <row r="49" spans="1:58" s="20" customFormat="1" ht="16.5" customHeight="1">
      <c r="A49" s="32"/>
      <c r="B49" s="34"/>
      <c r="C49" s="34"/>
      <c r="D49" s="34"/>
      <c r="E49" s="34"/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10"/>
      <c r="W49" s="110"/>
      <c r="X49" s="110"/>
      <c r="Y49" s="110"/>
      <c r="Z49" s="110"/>
      <c r="AA49" s="110"/>
      <c r="AB49" s="16"/>
      <c r="AC49" s="110"/>
      <c r="AD49" s="110"/>
      <c r="AE49" s="110"/>
      <c r="AF49" s="110"/>
      <c r="AG49" s="110"/>
      <c r="AH49" s="110"/>
      <c r="AI49" s="88"/>
      <c r="AJ49" s="89"/>
      <c r="AK49" s="108"/>
      <c r="AL49" s="108"/>
      <c r="AM49" s="108"/>
      <c r="AN49" s="108"/>
      <c r="AO49" s="1" t="s">
        <v>93</v>
      </c>
      <c r="AP49" s="20">
        <v>30</v>
      </c>
      <c r="AQ49" s="20">
        <v>61</v>
      </c>
      <c r="AR49" s="20">
        <v>81</v>
      </c>
      <c r="AS49" s="20">
        <v>89</v>
      </c>
      <c r="AT49" s="20">
        <v>46</v>
      </c>
      <c r="AU49" s="20">
        <v>3</v>
      </c>
      <c r="AV49" s="20">
        <v>310</v>
      </c>
      <c r="AW49" s="20" t="s">
        <v>93</v>
      </c>
      <c r="AX49" s="20">
        <v>30</v>
      </c>
      <c r="AY49" s="20">
        <v>61</v>
      </c>
      <c r="AZ49" s="20">
        <v>81</v>
      </c>
      <c r="BA49" s="20">
        <v>89</v>
      </c>
      <c r="BB49" s="20">
        <v>46</v>
      </c>
      <c r="BC49" s="20">
        <v>3.2</v>
      </c>
      <c r="BD49" s="20">
        <v>1.202</v>
      </c>
      <c r="BE49" s="20">
        <v>3</v>
      </c>
      <c r="BF49" s="20">
        <v>4</v>
      </c>
    </row>
    <row r="50" spans="1:58" s="20" customFormat="1" ht="16.5" customHeight="1">
      <c r="A50" s="111" t="s">
        <v>103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17">
        <v>1</v>
      </c>
      <c r="W50" s="17">
        <v>2</v>
      </c>
      <c r="X50" s="17">
        <v>3</v>
      </c>
      <c r="Y50" s="17">
        <v>4</v>
      </c>
      <c r="Z50" s="17">
        <v>5</v>
      </c>
      <c r="AA50" s="17" t="s">
        <v>14</v>
      </c>
      <c r="AB50" s="18" t="s">
        <v>15</v>
      </c>
      <c r="AC50" s="17">
        <v>1</v>
      </c>
      <c r="AD50" s="17">
        <v>2</v>
      </c>
      <c r="AE50" s="17">
        <v>3</v>
      </c>
      <c r="AF50" s="17">
        <v>4</v>
      </c>
      <c r="AG50" s="17">
        <v>5</v>
      </c>
      <c r="AH50" s="17" t="s">
        <v>14</v>
      </c>
      <c r="AI50" s="74" t="s">
        <v>192</v>
      </c>
      <c r="AJ50" s="74" t="s">
        <v>193</v>
      </c>
      <c r="AK50" s="19" t="s">
        <v>16</v>
      </c>
      <c r="AL50" s="19" t="s">
        <v>17</v>
      </c>
      <c r="AM50" s="19" t="s">
        <v>18</v>
      </c>
      <c r="AN50" s="19" t="s">
        <v>19</v>
      </c>
      <c r="AO50" s="1" t="s">
        <v>94</v>
      </c>
      <c r="AP50" s="20">
        <v>34</v>
      </c>
      <c r="AQ50" s="20">
        <v>55</v>
      </c>
      <c r="AR50" s="20">
        <v>90</v>
      </c>
      <c r="AS50" s="20">
        <v>98</v>
      </c>
      <c r="AT50" s="20">
        <v>28</v>
      </c>
      <c r="AU50" s="20">
        <v>5</v>
      </c>
      <c r="AV50" s="20">
        <v>310</v>
      </c>
      <c r="AW50" s="20" t="s">
        <v>94</v>
      </c>
      <c r="AX50" s="20">
        <v>34</v>
      </c>
      <c r="AY50" s="20">
        <v>55</v>
      </c>
      <c r="AZ50" s="20">
        <v>90</v>
      </c>
      <c r="BA50" s="20">
        <v>98</v>
      </c>
      <c r="BB50" s="20">
        <v>28</v>
      </c>
      <c r="BC50" s="20">
        <v>3.1</v>
      </c>
      <c r="BD50" s="20">
        <v>1.1439999999999999</v>
      </c>
      <c r="BE50" s="20">
        <v>3</v>
      </c>
      <c r="BF50" s="20">
        <v>4</v>
      </c>
    </row>
    <row r="51" spans="1:58" s="20" customFormat="1" ht="24" customHeight="1">
      <c r="A51" s="36" t="s">
        <v>26</v>
      </c>
      <c r="B51" s="93" t="s">
        <v>105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37">
        <f>AP43</f>
        <v>26</v>
      </c>
      <c r="W51" s="37">
        <f t="shared" ref="W51:AB56" si="9">AQ43</f>
        <v>45</v>
      </c>
      <c r="X51" s="37">
        <f t="shared" si="9"/>
        <v>68</v>
      </c>
      <c r="Y51" s="37">
        <f t="shared" si="9"/>
        <v>96</v>
      </c>
      <c r="Z51" s="37">
        <f t="shared" si="9"/>
        <v>64</v>
      </c>
      <c r="AA51" s="37">
        <f t="shared" si="9"/>
        <v>11</v>
      </c>
      <c r="AB51" s="37">
        <f t="shared" si="9"/>
        <v>310</v>
      </c>
      <c r="AC51" s="22">
        <f>V51/$AB51</f>
        <v>8.387096774193549E-2</v>
      </c>
      <c r="AD51" s="22">
        <f t="shared" ref="AD51:AH56" si="10">W51/$AB51</f>
        <v>0.14516129032258066</v>
      </c>
      <c r="AE51" s="22">
        <f t="shared" si="10"/>
        <v>0.21935483870967742</v>
      </c>
      <c r="AF51" s="22">
        <f t="shared" si="10"/>
        <v>0.30967741935483872</v>
      </c>
      <c r="AG51" s="22">
        <f t="shared" si="10"/>
        <v>0.20645161290322581</v>
      </c>
      <c r="AH51" s="22">
        <f t="shared" si="10"/>
        <v>3.5483870967741936E-2</v>
      </c>
      <c r="AI51" s="22">
        <f t="shared" ref="AI51" si="11">(V51+W51)/(V51+W51+X51+Y51+Z51)</f>
        <v>0.23745819397993312</v>
      </c>
      <c r="AJ51" s="22">
        <f t="shared" ref="AJ51" si="12">(X51+Y51+Z51)/(V51+W51+X51+Y51+Z51)</f>
        <v>0.76254180602006694</v>
      </c>
      <c r="AK51" s="38">
        <f>BC43</f>
        <v>3.42</v>
      </c>
      <c r="AL51" s="38">
        <f>BD43</f>
        <v>1.2250000000000001</v>
      </c>
      <c r="AM51" s="39">
        <f>BE43</f>
        <v>4</v>
      </c>
      <c r="AN51" s="39">
        <f>BF43</f>
        <v>4</v>
      </c>
      <c r="AO51" s="1" t="s">
        <v>95</v>
      </c>
      <c r="AP51" s="20">
        <v>25</v>
      </c>
      <c r="AQ51" s="20">
        <v>62</v>
      </c>
      <c r="AR51" s="20">
        <v>84</v>
      </c>
      <c r="AS51" s="20">
        <v>91</v>
      </c>
      <c r="AT51" s="20">
        <v>27</v>
      </c>
      <c r="AU51" s="20">
        <v>21</v>
      </c>
      <c r="AV51" s="20">
        <v>310</v>
      </c>
      <c r="AW51" s="20" t="s">
        <v>95</v>
      </c>
      <c r="AX51" s="20">
        <v>25</v>
      </c>
      <c r="AY51" s="20">
        <v>62</v>
      </c>
      <c r="AZ51" s="20">
        <v>84</v>
      </c>
      <c r="BA51" s="20">
        <v>91</v>
      </c>
      <c r="BB51" s="20">
        <v>27</v>
      </c>
      <c r="BC51" s="20">
        <v>3.11</v>
      </c>
      <c r="BD51" s="20">
        <v>1.1140000000000001</v>
      </c>
      <c r="BE51" s="20">
        <v>3</v>
      </c>
      <c r="BF51" s="20">
        <v>4</v>
      </c>
    </row>
    <row r="52" spans="1:58" s="20" customFormat="1" ht="16.5" customHeight="1">
      <c r="A52" s="21" t="s">
        <v>27</v>
      </c>
      <c r="B52" s="93" t="s">
        <v>104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37">
        <f t="shared" ref="V52:V56" si="13">AP44</f>
        <v>34</v>
      </c>
      <c r="W52" s="37">
        <f t="shared" si="9"/>
        <v>37</v>
      </c>
      <c r="X52" s="37">
        <f t="shared" si="9"/>
        <v>77</v>
      </c>
      <c r="Y52" s="37">
        <f t="shared" si="9"/>
        <v>95</v>
      </c>
      <c r="Z52" s="37">
        <f t="shared" si="9"/>
        <v>62</v>
      </c>
      <c r="AA52" s="37">
        <f t="shared" si="9"/>
        <v>5</v>
      </c>
      <c r="AB52" s="37">
        <f t="shared" si="9"/>
        <v>310</v>
      </c>
      <c r="AC52" s="22">
        <f t="shared" ref="AC52:AC56" si="14">V52/$AB52</f>
        <v>0.10967741935483871</v>
      </c>
      <c r="AD52" s="22">
        <f t="shared" si="10"/>
        <v>0.11935483870967742</v>
      </c>
      <c r="AE52" s="22">
        <f t="shared" si="10"/>
        <v>0.24838709677419354</v>
      </c>
      <c r="AF52" s="22">
        <f t="shared" si="10"/>
        <v>0.30645161290322581</v>
      </c>
      <c r="AG52" s="22">
        <f t="shared" si="10"/>
        <v>0.2</v>
      </c>
      <c r="AH52" s="22">
        <f t="shared" si="10"/>
        <v>1.6129032258064516E-2</v>
      </c>
      <c r="AI52" s="22">
        <f t="shared" ref="AI52:AI56" si="15">(V52+W52)/(V52+W52+X52+Y52+Z52)</f>
        <v>0.23278688524590163</v>
      </c>
      <c r="AJ52" s="22">
        <f t="shared" ref="AJ52:AJ56" si="16">(X52+Y52+Z52)/(V52+W52+X52+Y52+Z52)</f>
        <v>0.76721311475409837</v>
      </c>
      <c r="AK52" s="38">
        <f t="shared" ref="AK52:AK56" si="17">BC44</f>
        <v>3.37</v>
      </c>
      <c r="AL52" s="38">
        <f t="shared" ref="AL52:AN56" si="18">BD44</f>
        <v>1.248</v>
      </c>
      <c r="AM52" s="39">
        <f t="shared" si="18"/>
        <v>4</v>
      </c>
      <c r="AN52" s="39">
        <f t="shared" si="18"/>
        <v>4</v>
      </c>
      <c r="AO52" s="1" t="s">
        <v>96</v>
      </c>
      <c r="AP52" s="20">
        <v>24</v>
      </c>
      <c r="AQ52" s="20">
        <v>52</v>
      </c>
      <c r="AR52" s="20">
        <v>89</v>
      </c>
      <c r="AS52" s="20">
        <v>93</v>
      </c>
      <c r="AT52" s="20">
        <v>30</v>
      </c>
      <c r="AU52" s="20">
        <v>22</v>
      </c>
      <c r="AV52" s="20">
        <v>310</v>
      </c>
      <c r="AW52" s="20" t="s">
        <v>96</v>
      </c>
      <c r="AX52" s="20">
        <v>24</v>
      </c>
      <c r="AY52" s="20">
        <v>52</v>
      </c>
      <c r="AZ52" s="20">
        <v>89</v>
      </c>
      <c r="BA52" s="20">
        <v>93</v>
      </c>
      <c r="BB52" s="20">
        <v>30</v>
      </c>
      <c r="BC52" s="20">
        <v>3.18</v>
      </c>
      <c r="BD52" s="20">
        <v>1.1060000000000001</v>
      </c>
      <c r="BE52" s="20">
        <v>3</v>
      </c>
      <c r="BF52" s="20">
        <v>4</v>
      </c>
    </row>
    <row r="53" spans="1:58" s="20" customFormat="1" ht="16.5" customHeight="1">
      <c r="A53" s="36" t="s">
        <v>28</v>
      </c>
      <c r="B53" s="93" t="s">
        <v>106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37">
        <f t="shared" si="13"/>
        <v>18</v>
      </c>
      <c r="W53" s="37">
        <f t="shared" si="9"/>
        <v>33</v>
      </c>
      <c r="X53" s="37">
        <f t="shared" si="9"/>
        <v>58</v>
      </c>
      <c r="Y53" s="37">
        <f t="shared" si="9"/>
        <v>99</v>
      </c>
      <c r="Z53" s="37">
        <f t="shared" si="9"/>
        <v>98</v>
      </c>
      <c r="AA53" s="37">
        <f t="shared" si="9"/>
        <v>4</v>
      </c>
      <c r="AB53" s="37">
        <f t="shared" si="9"/>
        <v>310</v>
      </c>
      <c r="AC53" s="22">
        <f t="shared" si="14"/>
        <v>5.8064516129032261E-2</v>
      </c>
      <c r="AD53" s="22">
        <f t="shared" si="10"/>
        <v>0.1064516129032258</v>
      </c>
      <c r="AE53" s="22">
        <f t="shared" si="10"/>
        <v>0.18709677419354839</v>
      </c>
      <c r="AF53" s="22">
        <f t="shared" si="10"/>
        <v>0.3193548387096774</v>
      </c>
      <c r="AG53" s="22">
        <f t="shared" si="10"/>
        <v>0.31612903225806449</v>
      </c>
      <c r="AH53" s="22">
        <f t="shared" si="10"/>
        <v>1.2903225806451613E-2</v>
      </c>
      <c r="AI53" s="22">
        <f t="shared" si="15"/>
        <v>0.16666666666666666</v>
      </c>
      <c r="AJ53" s="22">
        <f t="shared" si="16"/>
        <v>0.83333333333333337</v>
      </c>
      <c r="AK53" s="38">
        <f t="shared" si="17"/>
        <v>3.74</v>
      </c>
      <c r="AL53" s="38">
        <f t="shared" si="18"/>
        <v>1.1859999999999999</v>
      </c>
      <c r="AM53" s="39">
        <f t="shared" si="18"/>
        <v>4</v>
      </c>
      <c r="AN53" s="39">
        <f t="shared" si="18"/>
        <v>4</v>
      </c>
      <c r="AO53" s="1" t="s">
        <v>97</v>
      </c>
      <c r="AP53" s="20">
        <v>20</v>
      </c>
      <c r="AQ53" s="20">
        <v>45</v>
      </c>
      <c r="AR53" s="20">
        <v>79</v>
      </c>
      <c r="AS53" s="20">
        <v>103</v>
      </c>
      <c r="AT53" s="20">
        <v>52</v>
      </c>
      <c r="AU53" s="20">
        <v>11</v>
      </c>
      <c r="AV53" s="20">
        <v>310</v>
      </c>
      <c r="AW53" s="20" t="s">
        <v>97</v>
      </c>
      <c r="AX53" s="20">
        <v>20</v>
      </c>
      <c r="AY53" s="20">
        <v>45</v>
      </c>
      <c r="AZ53" s="20">
        <v>79</v>
      </c>
      <c r="BA53" s="20">
        <v>103</v>
      </c>
      <c r="BB53" s="20">
        <v>52</v>
      </c>
      <c r="BC53" s="20">
        <v>3.41</v>
      </c>
      <c r="BD53" s="20">
        <v>1.1379999999999999</v>
      </c>
      <c r="BE53" s="20">
        <v>4</v>
      </c>
      <c r="BF53" s="20">
        <v>4</v>
      </c>
    </row>
    <row r="54" spans="1:58" s="20" customFormat="1" ht="16.5" customHeight="1">
      <c r="A54" s="21" t="s">
        <v>29</v>
      </c>
      <c r="B54" s="93" t="s">
        <v>107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37">
        <f t="shared" si="13"/>
        <v>34</v>
      </c>
      <c r="W54" s="37">
        <f t="shared" si="9"/>
        <v>50</v>
      </c>
      <c r="X54" s="37">
        <f t="shared" si="9"/>
        <v>67</v>
      </c>
      <c r="Y54" s="37">
        <f t="shared" si="9"/>
        <v>86</v>
      </c>
      <c r="Z54" s="37">
        <f t="shared" si="9"/>
        <v>69</v>
      </c>
      <c r="AA54" s="37">
        <f t="shared" si="9"/>
        <v>4</v>
      </c>
      <c r="AB54" s="37">
        <f t="shared" si="9"/>
        <v>310</v>
      </c>
      <c r="AC54" s="22">
        <f t="shared" si="14"/>
        <v>0.10967741935483871</v>
      </c>
      <c r="AD54" s="22">
        <f t="shared" si="10"/>
        <v>0.16129032258064516</v>
      </c>
      <c r="AE54" s="22">
        <f t="shared" si="10"/>
        <v>0.21612903225806451</v>
      </c>
      <c r="AF54" s="22">
        <f t="shared" si="10"/>
        <v>0.27741935483870966</v>
      </c>
      <c r="AG54" s="22">
        <f t="shared" si="10"/>
        <v>0.22258064516129034</v>
      </c>
      <c r="AH54" s="22">
        <f t="shared" si="10"/>
        <v>1.2903225806451613E-2</v>
      </c>
      <c r="AI54" s="22">
        <f t="shared" si="15"/>
        <v>0.27450980392156865</v>
      </c>
      <c r="AJ54" s="22">
        <f t="shared" si="16"/>
        <v>0.72549019607843135</v>
      </c>
      <c r="AK54" s="38">
        <f t="shared" si="17"/>
        <v>3.35</v>
      </c>
      <c r="AL54" s="38">
        <f t="shared" si="18"/>
        <v>1.2949999999999999</v>
      </c>
      <c r="AM54" s="39">
        <f t="shared" si="18"/>
        <v>4</v>
      </c>
      <c r="AN54" s="39">
        <f t="shared" si="18"/>
        <v>4</v>
      </c>
      <c r="AO54" s="1" t="s">
        <v>98</v>
      </c>
      <c r="AP54" s="20">
        <v>16</v>
      </c>
      <c r="AQ54" s="20">
        <v>43</v>
      </c>
      <c r="AR54" s="20">
        <v>70</v>
      </c>
      <c r="AS54" s="20">
        <v>97</v>
      </c>
      <c r="AT54" s="20">
        <v>76</v>
      </c>
      <c r="AU54" s="20">
        <v>8</v>
      </c>
      <c r="AV54" s="20">
        <v>310</v>
      </c>
      <c r="AW54" s="20" t="s">
        <v>98</v>
      </c>
      <c r="AX54" s="20">
        <v>16</v>
      </c>
      <c r="AY54" s="20">
        <v>43</v>
      </c>
      <c r="AZ54" s="20">
        <v>70</v>
      </c>
      <c r="BA54" s="20">
        <v>97</v>
      </c>
      <c r="BB54" s="20">
        <v>76</v>
      </c>
      <c r="BC54" s="20">
        <v>3.58</v>
      </c>
      <c r="BD54" s="20">
        <v>1.1639999999999999</v>
      </c>
      <c r="BE54" s="20">
        <v>4</v>
      </c>
      <c r="BF54" s="20">
        <v>4</v>
      </c>
    </row>
    <row r="55" spans="1:58" s="20" customFormat="1" ht="16.5" customHeight="1">
      <c r="A55" s="75" t="s">
        <v>30</v>
      </c>
      <c r="B55" s="93" t="s">
        <v>108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37">
        <f t="shared" si="13"/>
        <v>30</v>
      </c>
      <c r="W55" s="37">
        <f t="shared" si="9"/>
        <v>45</v>
      </c>
      <c r="X55" s="37">
        <f t="shared" si="9"/>
        <v>64</v>
      </c>
      <c r="Y55" s="37">
        <f t="shared" si="9"/>
        <v>89</v>
      </c>
      <c r="Z55" s="37">
        <f t="shared" si="9"/>
        <v>72</v>
      </c>
      <c r="AA55" s="37">
        <f t="shared" si="9"/>
        <v>10</v>
      </c>
      <c r="AB55" s="37">
        <f t="shared" si="9"/>
        <v>310</v>
      </c>
      <c r="AC55" s="76">
        <f t="shared" si="14"/>
        <v>9.6774193548387094E-2</v>
      </c>
      <c r="AD55" s="76">
        <f t="shared" si="10"/>
        <v>0.14516129032258066</v>
      </c>
      <c r="AE55" s="76">
        <f t="shared" si="10"/>
        <v>0.20645161290322581</v>
      </c>
      <c r="AF55" s="76">
        <f t="shared" si="10"/>
        <v>0.2870967741935484</v>
      </c>
      <c r="AG55" s="76">
        <f t="shared" si="10"/>
        <v>0.23225806451612904</v>
      </c>
      <c r="AH55" s="76">
        <f t="shared" si="10"/>
        <v>3.2258064516129031E-2</v>
      </c>
      <c r="AI55" s="22">
        <f t="shared" si="15"/>
        <v>0.25</v>
      </c>
      <c r="AJ55" s="22">
        <f t="shared" si="16"/>
        <v>0.75</v>
      </c>
      <c r="AK55" s="38">
        <f t="shared" si="17"/>
        <v>3.43</v>
      </c>
      <c r="AL55" s="38">
        <f t="shared" si="18"/>
        <v>1.2769999999999999</v>
      </c>
      <c r="AM55" s="39">
        <f t="shared" si="18"/>
        <v>4</v>
      </c>
      <c r="AN55" s="39">
        <f t="shared" si="18"/>
        <v>4</v>
      </c>
      <c r="AO55" s="1" t="s">
        <v>99</v>
      </c>
      <c r="AP55" s="20">
        <v>55</v>
      </c>
      <c r="AQ55" s="20">
        <v>74</v>
      </c>
      <c r="AR55" s="20">
        <v>76</v>
      </c>
      <c r="AS55" s="20">
        <v>70</v>
      </c>
      <c r="AT55" s="20">
        <v>31</v>
      </c>
      <c r="AU55" s="20">
        <v>4</v>
      </c>
      <c r="AV55" s="20">
        <v>310</v>
      </c>
      <c r="AW55" s="20" t="s">
        <v>99</v>
      </c>
      <c r="AX55" s="20">
        <v>55</v>
      </c>
      <c r="AY55" s="20">
        <v>74</v>
      </c>
      <c r="AZ55" s="20">
        <v>76</v>
      </c>
      <c r="BA55" s="20">
        <v>70</v>
      </c>
      <c r="BB55" s="20">
        <v>31</v>
      </c>
      <c r="BC55" s="20">
        <v>2.83</v>
      </c>
      <c r="BD55" s="20">
        <v>1.2529999999999999</v>
      </c>
      <c r="BE55" s="20">
        <v>3</v>
      </c>
      <c r="BF55" s="20">
        <v>3</v>
      </c>
    </row>
    <row r="56" spans="1:58" s="20" customFormat="1" ht="16.5" customHeight="1">
      <c r="A56" s="75" t="s">
        <v>124</v>
      </c>
      <c r="B56" s="93" t="s">
        <v>125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37">
        <f t="shared" si="13"/>
        <v>24</v>
      </c>
      <c r="W56" s="37">
        <f t="shared" si="9"/>
        <v>51</v>
      </c>
      <c r="X56" s="37">
        <f t="shared" si="9"/>
        <v>77</v>
      </c>
      <c r="Y56" s="37">
        <f t="shared" si="9"/>
        <v>111</v>
      </c>
      <c r="Z56" s="37">
        <f t="shared" si="9"/>
        <v>45</v>
      </c>
      <c r="AA56" s="37">
        <f t="shared" si="9"/>
        <v>2</v>
      </c>
      <c r="AB56" s="37">
        <f t="shared" si="9"/>
        <v>310</v>
      </c>
      <c r="AC56" s="76">
        <f t="shared" si="14"/>
        <v>7.7419354838709681E-2</v>
      </c>
      <c r="AD56" s="76">
        <f t="shared" si="10"/>
        <v>0.16451612903225807</v>
      </c>
      <c r="AE56" s="76">
        <f t="shared" si="10"/>
        <v>0.24838709677419354</v>
      </c>
      <c r="AF56" s="76">
        <f t="shared" si="10"/>
        <v>0.35806451612903228</v>
      </c>
      <c r="AG56" s="76">
        <f t="shared" si="10"/>
        <v>0.14516129032258066</v>
      </c>
      <c r="AH56" s="76">
        <f t="shared" si="10"/>
        <v>6.4516129032258064E-3</v>
      </c>
      <c r="AI56" s="22">
        <f t="shared" si="15"/>
        <v>0.2435064935064935</v>
      </c>
      <c r="AJ56" s="22">
        <f t="shared" si="16"/>
        <v>0.75649350649350644</v>
      </c>
      <c r="AK56" s="38">
        <f t="shared" si="17"/>
        <v>3.33</v>
      </c>
      <c r="AL56" s="38">
        <f t="shared" si="18"/>
        <v>1.147</v>
      </c>
      <c r="AM56" s="39">
        <f t="shared" si="18"/>
        <v>4</v>
      </c>
      <c r="AN56" s="39">
        <f t="shared" si="18"/>
        <v>4</v>
      </c>
      <c r="AO56" s="1" t="s">
        <v>100</v>
      </c>
      <c r="AP56" s="20">
        <v>24</v>
      </c>
      <c r="AQ56" s="20">
        <v>49</v>
      </c>
      <c r="AR56" s="20">
        <v>76</v>
      </c>
      <c r="AS56" s="20">
        <v>117</v>
      </c>
      <c r="AT56" s="20">
        <v>40</v>
      </c>
      <c r="AU56" s="20">
        <v>4</v>
      </c>
      <c r="AV56" s="20">
        <v>310</v>
      </c>
      <c r="AW56" s="20" t="s">
        <v>100</v>
      </c>
      <c r="AX56" s="20">
        <v>24</v>
      </c>
      <c r="AY56" s="20">
        <v>49</v>
      </c>
      <c r="AZ56" s="20">
        <v>76</v>
      </c>
      <c r="BA56" s="20">
        <v>117</v>
      </c>
      <c r="BB56" s="20">
        <v>40</v>
      </c>
      <c r="BC56" s="20">
        <v>3.33</v>
      </c>
      <c r="BD56" s="20">
        <v>1.1299999999999999</v>
      </c>
      <c r="BE56" s="20">
        <v>4</v>
      </c>
      <c r="BF56" s="20">
        <v>4</v>
      </c>
    </row>
    <row r="57" spans="1:58" s="20" customFormat="1" ht="16.5" customHeight="1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3"/>
      <c r="L57" s="33"/>
      <c r="M57" s="32"/>
      <c r="N57" s="32"/>
      <c r="O57" s="32"/>
      <c r="P57" s="28"/>
      <c r="Q57" s="28"/>
      <c r="R57" s="28"/>
      <c r="S57" s="28"/>
      <c r="T57" s="33"/>
      <c r="U57" s="33"/>
      <c r="V57" s="28"/>
      <c r="W57" s="28"/>
      <c r="X57" s="28"/>
      <c r="Y57" s="28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1" t="s">
        <v>127</v>
      </c>
      <c r="AW57" s="20" t="s">
        <v>127</v>
      </c>
    </row>
    <row r="58" spans="1:58" s="20" customFormat="1" ht="16.5" customHeight="1">
      <c r="A58" s="96" t="s">
        <v>123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1"/>
    </row>
    <row r="59" spans="1:58" s="20" customFormat="1" ht="16.5" customHeight="1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3"/>
      <c r="L59" s="33"/>
      <c r="M59" s="32"/>
      <c r="N59" s="32"/>
      <c r="O59" s="32"/>
      <c r="P59" s="28"/>
      <c r="Q59" s="28"/>
      <c r="R59" s="28"/>
      <c r="S59" s="28"/>
      <c r="T59" s="33"/>
      <c r="U59" s="33"/>
      <c r="V59" s="28"/>
      <c r="W59" s="28"/>
      <c r="X59" s="28"/>
      <c r="Y59" s="28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1"/>
    </row>
    <row r="60" spans="1:58" s="20" customFormat="1" ht="16.5" customHeight="1">
      <c r="A60" s="99" t="s">
        <v>109</v>
      </c>
      <c r="B60" s="100"/>
      <c r="C60" s="100"/>
      <c r="D60" s="100"/>
      <c r="E60" s="100"/>
      <c r="F60" s="100"/>
      <c r="G60" s="100"/>
      <c r="H60" s="101"/>
      <c r="I60" s="45">
        <v>143</v>
      </c>
      <c r="J60" s="32"/>
      <c r="K60" s="33"/>
      <c r="L60" s="33"/>
      <c r="M60" s="32"/>
      <c r="N60" s="32"/>
      <c r="O60" s="32"/>
      <c r="P60" s="28"/>
      <c r="Q60" s="28"/>
      <c r="R60" s="28"/>
      <c r="S60" s="28"/>
      <c r="T60" s="33"/>
      <c r="U60" s="33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1"/>
    </row>
    <row r="61" spans="1:58" s="20" customFormat="1" ht="16.5" customHeight="1">
      <c r="A61" s="99" t="s">
        <v>31</v>
      </c>
      <c r="B61" s="100"/>
      <c r="C61" s="100"/>
      <c r="D61" s="100"/>
      <c r="E61" s="100"/>
      <c r="F61" s="100"/>
      <c r="G61" s="100"/>
      <c r="H61" s="101"/>
      <c r="I61" s="45">
        <v>88</v>
      </c>
      <c r="J61" s="32"/>
      <c r="K61" s="33"/>
      <c r="L61" s="33"/>
      <c r="M61" s="32"/>
      <c r="N61" s="32"/>
      <c r="O61" s="32"/>
      <c r="P61" s="28"/>
      <c r="Q61" s="28"/>
      <c r="R61" s="28"/>
      <c r="S61" s="28"/>
      <c r="T61" s="33"/>
      <c r="U61" s="33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1"/>
    </row>
    <row r="62" spans="1:58" s="20" customFormat="1" ht="16.5" customHeight="1">
      <c r="A62" s="99" t="s">
        <v>110</v>
      </c>
      <c r="B62" s="100"/>
      <c r="C62" s="100"/>
      <c r="D62" s="100"/>
      <c r="E62" s="100"/>
      <c r="F62" s="100"/>
      <c r="G62" s="100"/>
      <c r="H62" s="101"/>
      <c r="I62" s="45">
        <v>83</v>
      </c>
      <c r="J62" s="32"/>
      <c r="K62" s="33"/>
      <c r="L62" s="33"/>
      <c r="M62" s="32"/>
      <c r="N62" s="32"/>
      <c r="O62" s="32"/>
      <c r="P62" s="28"/>
      <c r="Q62" s="28"/>
      <c r="R62" s="28"/>
      <c r="S62" s="28"/>
      <c r="T62" s="33"/>
      <c r="U62" s="33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1"/>
    </row>
    <row r="63" spans="1:58" s="20" customFormat="1" ht="16.5" customHeight="1">
      <c r="A63" s="99" t="s">
        <v>32</v>
      </c>
      <c r="B63" s="100"/>
      <c r="C63" s="100"/>
      <c r="D63" s="100"/>
      <c r="E63" s="100"/>
      <c r="F63" s="100"/>
      <c r="G63" s="100"/>
      <c r="H63" s="101"/>
      <c r="I63" s="45">
        <v>261</v>
      </c>
      <c r="J63" s="32"/>
      <c r="K63" s="33"/>
      <c r="L63" s="33"/>
      <c r="M63" s="32"/>
      <c r="N63" s="32"/>
      <c r="O63" s="32"/>
      <c r="P63" s="28"/>
      <c r="Q63" s="28"/>
      <c r="R63" s="28"/>
      <c r="S63" s="28"/>
      <c r="T63" s="33"/>
      <c r="U63" s="33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1"/>
    </row>
    <row r="64" spans="1:58" s="20" customFormat="1" ht="16.5" customHeight="1">
      <c r="A64" s="99" t="s">
        <v>111</v>
      </c>
      <c r="B64" s="100"/>
      <c r="C64" s="100"/>
      <c r="D64" s="100"/>
      <c r="E64" s="100"/>
      <c r="F64" s="100"/>
      <c r="G64" s="100"/>
      <c r="H64" s="101"/>
      <c r="I64" s="45">
        <v>70</v>
      </c>
      <c r="J64" s="32"/>
      <c r="K64" s="33"/>
      <c r="L64" s="33"/>
      <c r="M64" s="32"/>
      <c r="N64" s="32"/>
      <c r="O64" s="32"/>
      <c r="P64" s="28"/>
      <c r="Q64" s="28"/>
      <c r="R64" s="28"/>
      <c r="S64" s="28"/>
      <c r="T64" s="33"/>
      <c r="U64" s="33"/>
      <c r="V64" s="28"/>
      <c r="W64" s="28"/>
      <c r="X64" s="28"/>
      <c r="Y64" s="28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1"/>
    </row>
    <row r="65" spans="1:41" s="20" customFormat="1" ht="16.5" customHeight="1">
      <c r="A65" s="99" t="s">
        <v>112</v>
      </c>
      <c r="B65" s="100"/>
      <c r="C65" s="100"/>
      <c r="D65" s="100"/>
      <c r="E65" s="100"/>
      <c r="F65" s="100"/>
      <c r="G65" s="100"/>
      <c r="H65" s="101"/>
      <c r="I65" s="45">
        <v>142</v>
      </c>
      <c r="J65" s="32"/>
      <c r="K65" s="33"/>
      <c r="L65" s="33"/>
      <c r="M65" s="32"/>
      <c r="N65" s="32"/>
      <c r="O65" s="32"/>
      <c r="P65" s="28"/>
      <c r="Q65" s="28"/>
      <c r="R65" s="28"/>
      <c r="S65" s="28"/>
      <c r="T65" s="33"/>
      <c r="U65" s="33"/>
      <c r="V65" s="28"/>
      <c r="W65" s="28"/>
      <c r="X65" s="28"/>
      <c r="Y65" s="28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1"/>
    </row>
    <row r="66" spans="1:41" s="20" customFormat="1" ht="16.5" customHeight="1">
      <c r="A66" s="99" t="s">
        <v>33</v>
      </c>
      <c r="B66" s="100"/>
      <c r="C66" s="100"/>
      <c r="D66" s="100"/>
      <c r="E66" s="100"/>
      <c r="F66" s="100"/>
      <c r="G66" s="100"/>
      <c r="H66" s="101"/>
      <c r="I66" s="45">
        <v>85</v>
      </c>
      <c r="J66" s="32"/>
      <c r="K66" s="33"/>
      <c r="L66" s="33"/>
      <c r="M66" s="32"/>
      <c r="N66" s="32"/>
      <c r="O66" s="32"/>
      <c r="P66" s="28"/>
      <c r="Q66" s="28"/>
      <c r="R66" s="28"/>
      <c r="S66" s="28"/>
      <c r="T66" s="33"/>
      <c r="U66" s="33"/>
      <c r="V66" s="28"/>
      <c r="W66" s="28"/>
      <c r="X66" s="28"/>
      <c r="Y66" s="28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1"/>
    </row>
    <row r="67" spans="1:41" s="20" customFormat="1" ht="16.5" customHeight="1">
      <c r="A67" s="99" t="s">
        <v>113</v>
      </c>
      <c r="B67" s="100"/>
      <c r="C67" s="100"/>
      <c r="D67" s="100"/>
      <c r="E67" s="100"/>
      <c r="F67" s="100"/>
      <c r="G67" s="100"/>
      <c r="H67" s="101"/>
      <c r="I67" s="45">
        <v>101</v>
      </c>
      <c r="J67" s="32"/>
      <c r="K67" s="33"/>
      <c r="L67" s="33"/>
      <c r="M67" s="32"/>
      <c r="N67" s="32"/>
      <c r="O67" s="32"/>
      <c r="P67" s="28"/>
      <c r="Q67" s="28"/>
      <c r="R67" s="28"/>
      <c r="S67" s="28"/>
      <c r="T67" s="33"/>
      <c r="U67" s="33"/>
      <c r="V67" s="28"/>
      <c r="W67" s="28"/>
      <c r="X67" s="28"/>
      <c r="Y67" s="28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1"/>
    </row>
    <row r="68" spans="1:41" s="20" customFormat="1" ht="16.5" customHeight="1">
      <c r="A68" s="99" t="s">
        <v>34</v>
      </c>
      <c r="B68" s="100"/>
      <c r="C68" s="100"/>
      <c r="D68" s="100"/>
      <c r="E68" s="100"/>
      <c r="F68" s="100"/>
      <c r="G68" s="100"/>
      <c r="H68" s="101"/>
      <c r="I68" s="46"/>
      <c r="J68" s="32"/>
      <c r="K68" s="33"/>
      <c r="L68" s="33"/>
      <c r="M68" s="32"/>
      <c r="N68" s="32"/>
      <c r="O68" s="32"/>
      <c r="P68" s="28"/>
      <c r="Q68" s="28"/>
      <c r="R68" s="28"/>
      <c r="S68" s="28"/>
      <c r="T68" s="33"/>
      <c r="U68" s="33"/>
      <c r="V68" s="28"/>
      <c r="W68" s="28"/>
      <c r="X68" s="28"/>
      <c r="Y68" s="28"/>
      <c r="Z68" s="2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1"/>
    </row>
    <row r="69" spans="1:41" s="20" customFormat="1" ht="16.5" customHeight="1">
      <c r="A69" t="s">
        <v>128</v>
      </c>
      <c r="B69" s="49"/>
      <c r="C69" s="49"/>
      <c r="D69" s="49"/>
      <c r="E69" s="49"/>
      <c r="F69" s="49"/>
      <c r="G69" s="49"/>
      <c r="H69" s="49"/>
      <c r="I69" s="49"/>
      <c r="J69" s="32"/>
      <c r="K69" s="33"/>
      <c r="L69" s="33"/>
      <c r="M69" s="32"/>
      <c r="N69" s="32"/>
      <c r="O69" s="32"/>
      <c r="P69" s="28"/>
      <c r="Q69" s="28"/>
      <c r="R69" s="28"/>
      <c r="S69" s="28"/>
      <c r="T69" s="33"/>
      <c r="U69" s="33"/>
      <c r="V69" s="28"/>
      <c r="W69" s="28"/>
      <c r="X69" s="28"/>
      <c r="Y69" s="28"/>
      <c r="Z69" s="28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1"/>
    </row>
    <row r="70" spans="1:41" s="20" customFormat="1" ht="16.5" customHeight="1">
      <c r="A70" t="s">
        <v>129</v>
      </c>
      <c r="B70" s="49"/>
      <c r="C70" s="49"/>
      <c r="D70" s="49"/>
      <c r="E70" s="49"/>
      <c r="F70" s="49"/>
      <c r="G70" s="49"/>
      <c r="H70" s="49"/>
      <c r="I70" s="49"/>
      <c r="J70" s="32"/>
      <c r="K70" s="33"/>
      <c r="L70" s="33"/>
      <c r="M70" s="32"/>
      <c r="N70" s="32"/>
      <c r="O70" s="32"/>
      <c r="P70" s="28"/>
      <c r="Q70" s="28"/>
      <c r="R70" s="28"/>
      <c r="S70" s="28"/>
      <c r="T70" s="33"/>
      <c r="U70" s="33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1"/>
    </row>
    <row r="71" spans="1:41" s="20" customFormat="1" ht="16.5" customHeight="1">
      <c r="A71" t="s">
        <v>130</v>
      </c>
      <c r="B71" s="49"/>
      <c r="C71" s="49"/>
      <c r="D71" s="49"/>
      <c r="E71" s="49"/>
      <c r="F71" s="49"/>
      <c r="G71" s="49"/>
      <c r="H71" s="49"/>
      <c r="I71" s="49"/>
      <c r="J71" s="32"/>
      <c r="K71" s="33"/>
      <c r="L71" s="33"/>
      <c r="M71" s="32"/>
      <c r="N71" s="32"/>
      <c r="O71" s="32"/>
      <c r="P71" s="28"/>
      <c r="Q71" s="28"/>
      <c r="R71" s="28"/>
      <c r="S71" s="28"/>
      <c r="T71" s="33"/>
      <c r="U71" s="33"/>
      <c r="V71" s="28"/>
      <c r="W71" s="28"/>
      <c r="X71" s="28"/>
      <c r="Y71" s="28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1"/>
    </row>
    <row r="72" spans="1:41" s="20" customFormat="1" ht="16.5" customHeight="1">
      <c r="A72" t="s">
        <v>131</v>
      </c>
      <c r="B72" s="49"/>
      <c r="C72" s="49"/>
      <c r="D72" s="49"/>
      <c r="E72" s="49"/>
      <c r="F72" s="49"/>
      <c r="G72" s="49"/>
      <c r="H72" s="49"/>
      <c r="I72" s="49"/>
      <c r="J72" s="32"/>
      <c r="K72" s="33"/>
      <c r="L72" s="33"/>
      <c r="M72" s="32"/>
      <c r="N72" s="32"/>
      <c r="O72" s="32"/>
      <c r="P72" s="28"/>
      <c r="Q72" s="28"/>
      <c r="R72" s="28"/>
      <c r="S72" s="28"/>
      <c r="T72" s="33"/>
      <c r="U72" s="33"/>
      <c r="V72" s="28"/>
      <c r="W72" s="28"/>
      <c r="X72" s="28"/>
      <c r="Y72" s="28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1"/>
    </row>
    <row r="73" spans="1:41" s="20" customFormat="1" ht="16.5" customHeight="1">
      <c r="A73" t="s">
        <v>132</v>
      </c>
      <c r="B73" s="49"/>
      <c r="C73" s="49"/>
      <c r="D73" s="49"/>
      <c r="E73" s="49"/>
      <c r="F73" s="49"/>
      <c r="G73" s="49"/>
      <c r="H73" s="49"/>
      <c r="I73" s="49"/>
      <c r="J73" s="32"/>
      <c r="K73" s="33"/>
      <c r="L73" s="33"/>
      <c r="M73" s="32"/>
      <c r="N73" s="32"/>
      <c r="O73" s="32"/>
      <c r="P73" s="28"/>
      <c r="Q73" s="28"/>
      <c r="R73" s="28"/>
      <c r="S73" s="28"/>
      <c r="T73" s="33"/>
      <c r="U73" s="33"/>
      <c r="V73" s="28"/>
      <c r="W73" s="28"/>
      <c r="X73" s="28"/>
      <c r="Y73" s="28"/>
      <c r="Z73" s="28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1"/>
    </row>
    <row r="74" spans="1:41" s="20" customFormat="1" ht="16.5" customHeight="1">
      <c r="A74" t="s">
        <v>133</v>
      </c>
      <c r="B74" s="49"/>
      <c r="C74" s="49"/>
      <c r="D74" s="49"/>
      <c r="E74" s="49"/>
      <c r="F74" s="49"/>
      <c r="G74" s="49"/>
      <c r="H74" s="49"/>
      <c r="I74" s="49"/>
      <c r="J74" s="32"/>
      <c r="K74" s="33"/>
      <c r="L74" s="33"/>
      <c r="M74" s="32"/>
      <c r="N74" s="32"/>
      <c r="O74" s="32"/>
      <c r="P74" s="28"/>
      <c r="Q74" s="28"/>
      <c r="R74" s="28"/>
      <c r="S74" s="28"/>
      <c r="T74" s="33"/>
      <c r="U74" s="33"/>
      <c r="V74" s="28"/>
      <c r="W74" s="28"/>
      <c r="X74" s="28"/>
      <c r="Y74" s="28"/>
      <c r="Z74" s="28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1"/>
    </row>
    <row r="75" spans="1:41" s="20" customFormat="1" ht="16.5" customHeight="1">
      <c r="A75" t="s">
        <v>134</v>
      </c>
      <c r="B75" s="49"/>
      <c r="C75" s="49"/>
      <c r="D75" s="49"/>
      <c r="E75" s="49"/>
      <c r="F75" s="49"/>
      <c r="G75" s="49"/>
      <c r="H75" s="49"/>
      <c r="I75" s="49"/>
      <c r="J75" s="32"/>
      <c r="K75" s="33"/>
      <c r="L75" s="33"/>
      <c r="M75" s="32"/>
      <c r="N75" s="32"/>
      <c r="O75" s="32"/>
      <c r="P75" s="28"/>
      <c r="Q75" s="28"/>
      <c r="R75" s="28"/>
      <c r="S75" s="28"/>
      <c r="T75" s="33"/>
      <c r="U75" s="33"/>
      <c r="V75" s="28"/>
      <c r="W75" s="28"/>
      <c r="X75" s="28"/>
      <c r="Y75" s="28"/>
      <c r="Z75" s="28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1"/>
    </row>
    <row r="76" spans="1:41" s="20" customFormat="1" ht="16.5" customHeight="1">
      <c r="A76" t="s">
        <v>135</v>
      </c>
      <c r="B76" s="49"/>
      <c r="C76" s="49"/>
      <c r="D76" s="49"/>
      <c r="E76" s="49"/>
      <c r="F76" s="49"/>
      <c r="G76" s="49"/>
      <c r="H76" s="49"/>
      <c r="I76" s="49"/>
      <c r="J76" s="32"/>
      <c r="K76" s="33"/>
      <c r="L76" s="33"/>
      <c r="M76" s="32"/>
      <c r="N76" s="32"/>
      <c r="O76" s="32"/>
      <c r="P76" s="28"/>
      <c r="Q76" s="28"/>
      <c r="R76" s="28"/>
      <c r="S76" s="28"/>
      <c r="T76" s="33"/>
      <c r="U76" s="33"/>
      <c r="V76" s="28"/>
      <c r="W76" s="28"/>
      <c r="X76" s="28"/>
      <c r="Y76" s="28"/>
      <c r="Z76" s="28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1"/>
    </row>
    <row r="77" spans="1:41" s="20" customFormat="1" ht="16.5" customHeight="1">
      <c r="A77" t="s">
        <v>136</v>
      </c>
      <c r="B77" s="49"/>
      <c r="C77" s="49"/>
      <c r="D77" s="49"/>
      <c r="E77" s="49"/>
      <c r="F77" s="49"/>
      <c r="G77" s="49"/>
      <c r="H77" s="49"/>
      <c r="I77" s="49"/>
      <c r="J77" s="32"/>
      <c r="K77" s="33"/>
      <c r="L77" s="33"/>
      <c r="M77" s="32"/>
      <c r="N77" s="32"/>
      <c r="O77" s="32"/>
      <c r="P77" s="28"/>
      <c r="Q77" s="28"/>
      <c r="R77" s="28"/>
      <c r="S77" s="28"/>
      <c r="T77" s="33"/>
      <c r="U77" s="33"/>
      <c r="V77" s="28"/>
      <c r="W77" s="28"/>
      <c r="X77" s="28"/>
      <c r="Y77" s="28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1"/>
    </row>
    <row r="78" spans="1:41" s="20" customFormat="1" ht="16.5" customHeight="1">
      <c r="A78" t="s">
        <v>137</v>
      </c>
      <c r="B78" s="49"/>
      <c r="C78" s="49"/>
      <c r="D78" s="49"/>
      <c r="E78" s="49"/>
      <c r="F78" s="49"/>
      <c r="G78" s="49"/>
      <c r="H78" s="49"/>
      <c r="I78" s="49"/>
      <c r="J78" s="32"/>
      <c r="K78" s="33"/>
      <c r="L78" s="33"/>
      <c r="M78" s="32"/>
      <c r="N78" s="32"/>
      <c r="O78" s="32"/>
      <c r="P78" s="28"/>
      <c r="Q78" s="28"/>
      <c r="R78" s="28"/>
      <c r="S78" s="28"/>
      <c r="T78" s="33"/>
      <c r="U78" s="33"/>
      <c r="V78" s="28"/>
      <c r="W78" s="28"/>
      <c r="X78" s="28"/>
      <c r="Y78" s="28"/>
      <c r="Z78" s="2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1"/>
    </row>
    <row r="79" spans="1:41" s="20" customFormat="1" ht="16.5" customHeight="1">
      <c r="A79" t="s">
        <v>138</v>
      </c>
      <c r="B79" s="49"/>
      <c r="C79" s="49"/>
      <c r="D79" s="49"/>
      <c r="E79" s="49"/>
      <c r="F79" s="49"/>
      <c r="G79" s="49"/>
      <c r="H79" s="49"/>
      <c r="I79" s="49"/>
      <c r="J79" s="32"/>
      <c r="K79" s="33"/>
      <c r="L79" s="33"/>
      <c r="M79" s="32"/>
      <c r="N79" s="32"/>
      <c r="O79" s="32"/>
      <c r="P79" s="28"/>
      <c r="Q79" s="28"/>
      <c r="R79" s="28"/>
      <c r="S79" s="28"/>
      <c r="T79" s="33"/>
      <c r="U79" s="33"/>
      <c r="V79" s="28"/>
      <c r="W79" s="28"/>
      <c r="X79" s="28"/>
      <c r="Y79" s="28"/>
      <c r="Z79" s="28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1"/>
    </row>
    <row r="80" spans="1:41" s="20" customFormat="1" ht="16.5" customHeight="1">
      <c r="A80" t="s">
        <v>139</v>
      </c>
      <c r="B80" s="49"/>
      <c r="C80" s="49"/>
      <c r="D80" s="49"/>
      <c r="E80" s="49"/>
      <c r="F80" s="49"/>
      <c r="G80" s="49"/>
      <c r="H80" s="49"/>
      <c r="I80" s="49"/>
      <c r="J80" s="32"/>
      <c r="K80" s="33"/>
      <c r="L80" s="33"/>
      <c r="M80" s="32"/>
      <c r="N80" s="32"/>
      <c r="O80" s="32"/>
      <c r="P80" s="28"/>
      <c r="Q80" s="28"/>
      <c r="R80" s="28"/>
      <c r="S80" s="28"/>
      <c r="T80" s="33"/>
      <c r="U80" s="33"/>
      <c r="V80" s="28"/>
      <c r="W80" s="28"/>
      <c r="X80" s="28"/>
      <c r="Y80" s="28"/>
      <c r="Z80" s="28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1"/>
    </row>
    <row r="81" spans="1:41" s="20" customFormat="1" ht="16.5" customHeight="1">
      <c r="A81" t="s">
        <v>140</v>
      </c>
      <c r="B81" s="49"/>
      <c r="C81" s="49"/>
      <c r="D81" s="49"/>
      <c r="E81" s="49"/>
      <c r="F81" s="49"/>
      <c r="G81" s="49"/>
      <c r="H81" s="49"/>
      <c r="I81" s="49"/>
      <c r="J81" s="32"/>
      <c r="K81" s="33"/>
      <c r="L81" s="33"/>
      <c r="M81" s="32"/>
      <c r="N81" s="32"/>
      <c r="O81" s="32"/>
      <c r="P81" s="28"/>
      <c r="Q81" s="28"/>
      <c r="R81" s="28"/>
      <c r="S81" s="28"/>
      <c r="T81" s="33"/>
      <c r="U81" s="33"/>
      <c r="V81" s="28"/>
      <c r="W81" s="28"/>
      <c r="X81" s="28"/>
      <c r="Y81" s="28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1"/>
    </row>
    <row r="82" spans="1:41" s="20" customFormat="1" ht="16.5" customHeight="1">
      <c r="A82" t="s">
        <v>141</v>
      </c>
      <c r="B82" s="49"/>
      <c r="C82" s="49"/>
      <c r="D82" s="49"/>
      <c r="E82" s="49"/>
      <c r="F82" s="49"/>
      <c r="G82" s="49"/>
      <c r="H82" s="49"/>
      <c r="I82" s="49"/>
      <c r="J82" s="32"/>
      <c r="K82" s="33"/>
      <c r="L82" s="33"/>
      <c r="M82" s="32"/>
      <c r="N82" s="32"/>
      <c r="O82" s="32"/>
      <c r="P82" s="28"/>
      <c r="Q82" s="28"/>
      <c r="R82" s="28"/>
      <c r="S82" s="28"/>
      <c r="T82" s="33"/>
      <c r="U82" s="33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1"/>
    </row>
    <row r="83" spans="1:41" s="20" customFormat="1" ht="16.5" customHeight="1">
      <c r="A83" t="s">
        <v>142</v>
      </c>
      <c r="B83" s="49"/>
      <c r="C83" s="49"/>
      <c r="D83" s="49"/>
      <c r="E83" s="49"/>
      <c r="F83" s="49"/>
      <c r="G83" s="49"/>
      <c r="H83" s="49"/>
      <c r="I83" s="49"/>
      <c r="J83" s="32"/>
      <c r="K83" s="33"/>
      <c r="L83" s="33"/>
      <c r="M83" s="32"/>
      <c r="N83" s="32"/>
      <c r="O83" s="32"/>
      <c r="P83" s="28"/>
      <c r="Q83" s="28"/>
      <c r="R83" s="28"/>
      <c r="S83" s="28"/>
      <c r="T83" s="33"/>
      <c r="U83" s="33"/>
      <c r="V83" s="28"/>
      <c r="W83" s="28"/>
      <c r="X83" s="28"/>
      <c r="Y83" s="28"/>
      <c r="Z83" s="28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1"/>
    </row>
    <row r="84" spans="1:41" s="20" customFormat="1" ht="16.5" customHeight="1">
      <c r="A84" t="s">
        <v>143</v>
      </c>
      <c r="B84" s="49"/>
      <c r="C84" s="49"/>
      <c r="D84" s="49"/>
      <c r="E84" s="49"/>
      <c r="F84" s="49"/>
      <c r="G84" s="49"/>
      <c r="H84" s="49"/>
      <c r="I84" s="49"/>
      <c r="J84" s="32"/>
      <c r="K84" s="33"/>
      <c r="L84" s="33"/>
      <c r="M84" s="32"/>
      <c r="N84" s="32"/>
      <c r="O84" s="32"/>
      <c r="P84" s="28"/>
      <c r="Q84" s="28"/>
      <c r="R84" s="28"/>
      <c r="S84" s="28"/>
      <c r="T84" s="33"/>
      <c r="U84" s="33"/>
      <c r="V84" s="28"/>
      <c r="W84" s="28"/>
      <c r="X84" s="28"/>
      <c r="Y84" s="28"/>
      <c r="Z84" s="28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1"/>
    </row>
    <row r="85" spans="1:41" s="20" customFormat="1" ht="16.5" customHeight="1">
      <c r="A85" t="s">
        <v>144</v>
      </c>
      <c r="B85" s="49"/>
      <c r="C85" s="49"/>
      <c r="D85" s="49"/>
      <c r="E85" s="49"/>
      <c r="F85" s="49"/>
      <c r="G85" s="49"/>
      <c r="H85" s="49"/>
      <c r="I85" s="49"/>
      <c r="J85" s="32"/>
      <c r="K85" s="33"/>
      <c r="L85" s="33"/>
      <c r="M85" s="32"/>
      <c r="N85" s="32"/>
      <c r="O85" s="32"/>
      <c r="P85" s="28"/>
      <c r="Q85" s="28"/>
      <c r="R85" s="28"/>
      <c r="S85" s="28"/>
      <c r="T85" s="33"/>
      <c r="U85" s="33"/>
      <c r="V85" s="28"/>
      <c r="W85" s="28"/>
      <c r="X85" s="28"/>
      <c r="Y85" s="28"/>
      <c r="Z85" s="28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1"/>
    </row>
    <row r="86" spans="1:41" s="20" customFormat="1" ht="16.5" customHeight="1">
      <c r="A86" t="s">
        <v>145</v>
      </c>
      <c r="B86" s="49"/>
      <c r="C86" s="49"/>
      <c r="D86" s="49"/>
      <c r="E86" s="49"/>
      <c r="F86" s="49"/>
      <c r="G86" s="49"/>
      <c r="H86" s="49"/>
      <c r="I86" s="49"/>
      <c r="J86" s="32"/>
      <c r="K86" s="33"/>
      <c r="L86" s="33"/>
      <c r="M86" s="32"/>
      <c r="N86" s="32"/>
      <c r="O86" s="32"/>
      <c r="P86" s="28"/>
      <c r="Q86" s="28"/>
      <c r="R86" s="28"/>
      <c r="S86" s="28"/>
      <c r="T86" s="33"/>
      <c r="U86" s="33"/>
      <c r="V86" s="28"/>
      <c r="W86" s="28"/>
      <c r="X86" s="28"/>
      <c r="Y86" s="28"/>
      <c r="Z86" s="28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1"/>
    </row>
    <row r="87" spans="1:41" s="20" customFormat="1" ht="16.5" customHeight="1">
      <c r="A87" t="s">
        <v>146</v>
      </c>
      <c r="B87" s="49"/>
      <c r="C87" s="49"/>
      <c r="D87" s="49"/>
      <c r="E87" s="49"/>
      <c r="F87" s="49"/>
      <c r="G87" s="49"/>
      <c r="H87" s="49"/>
      <c r="I87" s="49"/>
      <c r="J87" s="32"/>
      <c r="K87" s="33"/>
      <c r="L87" s="33"/>
      <c r="M87" s="32"/>
      <c r="N87" s="32"/>
      <c r="O87" s="32"/>
      <c r="P87" s="28"/>
      <c r="Q87" s="28"/>
      <c r="R87" s="28"/>
      <c r="S87" s="28"/>
      <c r="T87" s="33"/>
      <c r="U87" s="33"/>
      <c r="V87" s="28"/>
      <c r="W87" s="28"/>
      <c r="X87" s="28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1"/>
    </row>
    <row r="88" spans="1:41" s="20" customFormat="1" ht="16.5" customHeight="1">
      <c r="A88" t="s">
        <v>147</v>
      </c>
      <c r="B88" s="49"/>
      <c r="C88" s="49"/>
      <c r="D88" s="49"/>
      <c r="E88" s="49"/>
      <c r="F88" s="49"/>
      <c r="G88" s="49"/>
      <c r="H88" s="49"/>
      <c r="I88" s="49"/>
      <c r="J88" s="32"/>
      <c r="K88" s="33"/>
      <c r="L88" s="33"/>
      <c r="M88" s="32"/>
      <c r="N88" s="32"/>
      <c r="O88" s="32"/>
      <c r="P88" s="28"/>
      <c r="Q88" s="28"/>
      <c r="R88" s="28"/>
      <c r="S88" s="28"/>
      <c r="T88" s="33"/>
      <c r="U88" s="33"/>
      <c r="V88" s="28"/>
      <c r="W88" s="28"/>
      <c r="X88" s="28"/>
      <c r="Y88" s="28"/>
      <c r="Z88" s="28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1"/>
    </row>
    <row r="89" spans="1:41" s="20" customFormat="1" ht="16.5" customHeight="1">
      <c r="A89" t="s">
        <v>148</v>
      </c>
      <c r="B89" s="49"/>
      <c r="C89" s="49"/>
      <c r="D89" s="49"/>
      <c r="E89" s="49"/>
      <c r="F89" s="49"/>
      <c r="G89" s="49"/>
      <c r="H89" s="49"/>
      <c r="I89" s="49"/>
      <c r="J89" s="32"/>
      <c r="K89" s="33"/>
      <c r="L89" s="33"/>
      <c r="M89" s="32"/>
      <c r="N89" s="32"/>
      <c r="O89" s="32"/>
      <c r="P89" s="28"/>
      <c r="Q89" s="28"/>
      <c r="R89" s="28"/>
      <c r="S89" s="28"/>
      <c r="T89" s="33"/>
      <c r="U89" s="33"/>
      <c r="V89" s="28"/>
      <c r="W89" s="28"/>
      <c r="X89" s="28"/>
      <c r="Y89" s="28"/>
      <c r="Z89" s="28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1"/>
    </row>
    <row r="90" spans="1:41" s="20" customFormat="1" ht="16.5" customHeight="1">
      <c r="A90" t="s">
        <v>149</v>
      </c>
      <c r="B90" s="49"/>
      <c r="C90" s="49"/>
      <c r="D90" s="49"/>
      <c r="E90" s="49"/>
      <c r="F90" s="49"/>
      <c r="G90" s="49"/>
      <c r="H90" s="49"/>
      <c r="I90" s="49"/>
      <c r="J90" s="32"/>
      <c r="K90" s="33"/>
      <c r="L90" s="33"/>
      <c r="M90" s="32"/>
      <c r="N90" s="32"/>
      <c r="O90" s="32"/>
      <c r="P90" s="28"/>
      <c r="Q90" s="28"/>
      <c r="R90" s="28"/>
      <c r="S90" s="28"/>
      <c r="T90" s="33"/>
      <c r="U90" s="33"/>
      <c r="V90" s="28"/>
      <c r="W90" s="28"/>
      <c r="X90" s="28"/>
      <c r="Y90" s="28"/>
      <c r="Z90" s="28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1"/>
    </row>
    <row r="91" spans="1:41" s="20" customFormat="1" ht="16.5" customHeight="1">
      <c r="A91" t="s">
        <v>150</v>
      </c>
      <c r="B91" s="49"/>
      <c r="C91" s="49"/>
      <c r="D91" s="49"/>
      <c r="E91" s="49"/>
      <c r="F91" s="49"/>
      <c r="G91" s="49"/>
      <c r="H91" s="49"/>
      <c r="I91" s="49"/>
      <c r="J91" s="32"/>
      <c r="K91" s="33"/>
      <c r="L91" s="33"/>
      <c r="M91" s="32"/>
      <c r="N91" s="32"/>
      <c r="O91" s="32"/>
      <c r="P91" s="28"/>
      <c r="Q91" s="28"/>
      <c r="R91" s="28"/>
      <c r="S91" s="28"/>
      <c r="T91" s="33"/>
      <c r="U91" s="33"/>
      <c r="V91" s="28"/>
      <c r="W91" s="28"/>
      <c r="X91" s="28"/>
      <c r="Y91" s="28"/>
      <c r="Z91" s="28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1"/>
    </row>
    <row r="92" spans="1:41" s="20" customFormat="1" ht="16.5" customHeight="1">
      <c r="A92" t="s">
        <v>151</v>
      </c>
      <c r="B92" s="49"/>
      <c r="C92" s="49"/>
      <c r="D92" s="49"/>
      <c r="E92" s="49"/>
      <c r="F92" s="49"/>
      <c r="G92" s="49"/>
      <c r="H92" s="49"/>
      <c r="I92" s="49"/>
      <c r="J92" s="32"/>
      <c r="K92" s="33"/>
      <c r="L92" s="33"/>
      <c r="M92" s="32"/>
      <c r="N92" s="32"/>
      <c r="O92" s="32"/>
      <c r="P92" s="28"/>
      <c r="Q92" s="28"/>
      <c r="R92" s="28"/>
      <c r="S92" s="28"/>
      <c r="T92" s="33"/>
      <c r="U92" s="33"/>
      <c r="V92" s="28"/>
      <c r="W92" s="28"/>
      <c r="X92" s="28"/>
      <c r="Y92" s="28"/>
      <c r="Z92" s="28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1"/>
    </row>
    <row r="93" spans="1:41" s="20" customFormat="1" ht="16.5" customHeight="1">
      <c r="A93" t="s">
        <v>152</v>
      </c>
      <c r="B93" s="49"/>
      <c r="C93" s="49"/>
      <c r="D93" s="49"/>
      <c r="E93" s="49"/>
      <c r="F93" s="49"/>
      <c r="G93" s="49"/>
      <c r="H93" s="49"/>
      <c r="I93" s="49"/>
      <c r="J93" s="32"/>
      <c r="K93" s="33"/>
      <c r="L93" s="33"/>
      <c r="M93" s="32"/>
      <c r="N93" s="32"/>
      <c r="O93" s="32"/>
      <c r="P93" s="28"/>
      <c r="Q93" s="28"/>
      <c r="R93" s="28"/>
      <c r="S93" s="28"/>
      <c r="T93" s="33"/>
      <c r="U93" s="33"/>
      <c r="V93" s="28"/>
      <c r="W93" s="28"/>
      <c r="X93" s="28"/>
      <c r="Y93" s="28"/>
      <c r="Z93" s="28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1"/>
    </row>
    <row r="94" spans="1:41" s="20" customFormat="1" ht="16.5" customHeight="1">
      <c r="A94" t="s">
        <v>153</v>
      </c>
      <c r="B94" s="49"/>
      <c r="C94" s="49"/>
      <c r="D94" s="49"/>
      <c r="E94" s="49"/>
      <c r="F94" s="49"/>
      <c r="G94" s="49"/>
      <c r="H94" s="49"/>
      <c r="I94" s="49"/>
      <c r="J94" s="32"/>
      <c r="K94" s="33"/>
      <c r="L94" s="33"/>
      <c r="M94" s="32"/>
      <c r="N94" s="32"/>
      <c r="O94" s="32"/>
      <c r="P94" s="28"/>
      <c r="Q94" s="28"/>
      <c r="R94" s="28"/>
      <c r="S94" s="28"/>
      <c r="T94" s="33"/>
      <c r="U94" s="33"/>
      <c r="V94" s="28"/>
      <c r="W94" s="28"/>
      <c r="X94" s="28"/>
      <c r="Y94" s="28"/>
      <c r="Z94" s="28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1"/>
    </row>
    <row r="95" spans="1:41" s="20" customFormat="1" ht="16.5" customHeight="1">
      <c r="A95" t="s">
        <v>154</v>
      </c>
      <c r="B95" s="49"/>
      <c r="C95" s="49"/>
      <c r="D95" s="49"/>
      <c r="E95" s="49"/>
      <c r="F95" s="49"/>
      <c r="G95" s="49"/>
      <c r="H95" s="49"/>
      <c r="I95" s="49"/>
      <c r="J95" s="32"/>
      <c r="K95" s="33"/>
      <c r="L95" s="33"/>
      <c r="M95" s="32"/>
      <c r="N95" s="32"/>
      <c r="O95" s="32"/>
      <c r="P95" s="28"/>
      <c r="Q95" s="28"/>
      <c r="R95" s="28"/>
      <c r="S95" s="28"/>
      <c r="T95" s="33"/>
      <c r="U95" s="33"/>
      <c r="V95" s="28"/>
      <c r="W95" s="28"/>
      <c r="X95" s="28"/>
      <c r="Y95" s="28"/>
      <c r="Z95" s="28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1"/>
    </row>
    <row r="96" spans="1:41" s="20" customFormat="1" ht="16.5" customHeight="1">
      <c r="A96" t="s">
        <v>155</v>
      </c>
      <c r="B96" s="49"/>
      <c r="C96" s="49"/>
      <c r="D96" s="49"/>
      <c r="E96" s="49"/>
      <c r="F96" s="49"/>
      <c r="G96" s="49"/>
      <c r="H96" s="49"/>
      <c r="I96" s="49"/>
      <c r="J96" s="32"/>
      <c r="K96" s="33"/>
      <c r="L96" s="33"/>
      <c r="M96" s="32"/>
      <c r="N96" s="32"/>
      <c r="O96" s="32"/>
      <c r="P96" s="28"/>
      <c r="Q96" s="28"/>
      <c r="R96" s="28"/>
      <c r="S96" s="28"/>
      <c r="T96" s="33"/>
      <c r="U96" s="33"/>
      <c r="V96" s="28"/>
      <c r="W96" s="28"/>
      <c r="X96" s="28"/>
      <c r="Y96" s="28"/>
      <c r="Z96" s="28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1"/>
    </row>
    <row r="97" spans="1:41" s="20" customFormat="1" ht="16.5" customHeight="1">
      <c r="A97" t="s">
        <v>156</v>
      </c>
      <c r="B97" s="49"/>
      <c r="C97" s="49"/>
      <c r="D97" s="49"/>
      <c r="E97" s="49"/>
      <c r="F97" s="49"/>
      <c r="G97" s="49"/>
      <c r="H97" s="49"/>
      <c r="I97" s="49"/>
      <c r="J97" s="32"/>
      <c r="K97" s="33"/>
      <c r="L97" s="33"/>
      <c r="M97" s="32"/>
      <c r="N97" s="32"/>
      <c r="O97" s="32"/>
      <c r="P97" s="28"/>
      <c r="Q97" s="28"/>
      <c r="R97" s="28"/>
      <c r="S97" s="28"/>
      <c r="T97" s="33"/>
      <c r="U97" s="33"/>
      <c r="V97" s="28"/>
      <c r="W97" s="28"/>
      <c r="X97" s="28"/>
      <c r="Y97" s="28"/>
      <c r="Z97" s="28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1"/>
    </row>
    <row r="98" spans="1:41" s="20" customFormat="1" ht="16.5" customHeight="1">
      <c r="A98" t="s">
        <v>157</v>
      </c>
      <c r="B98" s="49"/>
      <c r="C98" s="49"/>
      <c r="D98" s="49"/>
      <c r="E98" s="49"/>
      <c r="F98" s="49"/>
      <c r="G98" s="49"/>
      <c r="H98" s="49"/>
      <c r="I98" s="49"/>
      <c r="J98" s="32"/>
      <c r="K98" s="33"/>
      <c r="L98" s="33"/>
      <c r="M98" s="32"/>
      <c r="N98" s="32"/>
      <c r="O98" s="32"/>
      <c r="P98" s="28"/>
      <c r="Q98" s="28"/>
      <c r="R98" s="28"/>
      <c r="S98" s="28"/>
      <c r="T98" s="33"/>
      <c r="U98" s="33"/>
      <c r="V98" s="28"/>
      <c r="W98" s="28"/>
      <c r="X98" s="28"/>
      <c r="Y98" s="28"/>
      <c r="Z98" s="28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1"/>
    </row>
    <row r="99" spans="1:41" s="20" customFormat="1" ht="16.5" customHeight="1">
      <c r="A99" t="s">
        <v>158</v>
      </c>
      <c r="B99" s="49"/>
      <c r="C99" s="49"/>
      <c r="D99" s="49"/>
      <c r="E99" s="49"/>
      <c r="F99" s="49"/>
      <c r="G99" s="49"/>
      <c r="H99" s="49"/>
      <c r="I99" s="49"/>
      <c r="J99" s="32"/>
      <c r="K99" s="33"/>
      <c r="L99" s="33"/>
      <c r="M99" s="32"/>
      <c r="N99" s="32"/>
      <c r="O99" s="32"/>
      <c r="P99" s="28"/>
      <c r="Q99" s="28"/>
      <c r="R99" s="28"/>
      <c r="S99" s="28"/>
      <c r="T99" s="33"/>
      <c r="U99" s="33"/>
      <c r="V99" s="28"/>
      <c r="W99" s="28"/>
      <c r="X99" s="28"/>
      <c r="Y99" s="28"/>
      <c r="Z99" s="28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1"/>
    </row>
    <row r="100" spans="1:41" s="20" customFormat="1" ht="16.5" customHeight="1">
      <c r="A100" t="s">
        <v>159</v>
      </c>
      <c r="B100" s="49"/>
      <c r="C100" s="49"/>
      <c r="D100" s="49"/>
      <c r="E100" s="49"/>
      <c r="F100" s="49"/>
      <c r="G100" s="49"/>
      <c r="H100" s="49"/>
      <c r="I100" s="49"/>
      <c r="J100" s="32"/>
      <c r="K100" s="33"/>
      <c r="L100" s="33"/>
      <c r="M100" s="32"/>
      <c r="N100" s="32"/>
      <c r="O100" s="32"/>
      <c r="P100" s="28"/>
      <c r="Q100" s="28"/>
      <c r="R100" s="28"/>
      <c r="S100" s="28"/>
      <c r="T100" s="33"/>
      <c r="U100" s="33"/>
      <c r="V100" s="28"/>
      <c r="W100" s="28"/>
      <c r="X100" s="28"/>
      <c r="Y100" s="28"/>
      <c r="Z100" s="2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1"/>
    </row>
    <row r="101" spans="1:41" s="20" customFormat="1" ht="16.5" customHeight="1">
      <c r="A101" t="s">
        <v>160</v>
      </c>
      <c r="B101" s="49"/>
      <c r="C101" s="49"/>
      <c r="D101" s="49"/>
      <c r="E101" s="49"/>
      <c r="F101" s="49"/>
      <c r="G101" s="49"/>
      <c r="H101" s="49"/>
      <c r="I101" s="49"/>
      <c r="J101" s="32"/>
      <c r="K101" s="33"/>
      <c r="L101" s="33"/>
      <c r="M101" s="32"/>
      <c r="N101" s="32"/>
      <c r="O101" s="32"/>
      <c r="P101" s="28"/>
      <c r="Q101" s="28"/>
      <c r="R101" s="28"/>
      <c r="S101" s="28"/>
      <c r="T101" s="33"/>
      <c r="U101" s="33"/>
      <c r="V101" s="28"/>
      <c r="W101" s="28"/>
      <c r="X101" s="28"/>
      <c r="Y101" s="28"/>
      <c r="Z101" s="28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1"/>
    </row>
    <row r="102" spans="1:41" s="20" customFormat="1" ht="16.5" customHeight="1">
      <c r="A102" t="s">
        <v>161</v>
      </c>
      <c r="B102" s="49"/>
      <c r="C102" s="49"/>
      <c r="D102" s="49"/>
      <c r="E102" s="49"/>
      <c r="F102" s="49"/>
      <c r="G102" s="49"/>
      <c r="H102" s="49"/>
      <c r="I102" s="49"/>
      <c r="J102" s="32"/>
      <c r="K102" s="33"/>
      <c r="L102" s="33"/>
      <c r="M102" s="32"/>
      <c r="N102" s="32"/>
      <c r="O102" s="32"/>
      <c r="P102" s="28"/>
      <c r="Q102" s="28"/>
      <c r="R102" s="28"/>
      <c r="S102" s="28"/>
      <c r="T102" s="33"/>
      <c r="U102" s="33"/>
      <c r="V102" s="28"/>
      <c r="W102" s="28"/>
      <c r="X102" s="28"/>
      <c r="Y102" s="28"/>
      <c r="Z102" s="28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1"/>
    </row>
    <row r="103" spans="1:41" s="20" customFormat="1" ht="16.5" customHeight="1">
      <c r="A103" t="s">
        <v>162</v>
      </c>
      <c r="B103" s="49"/>
      <c r="C103" s="49"/>
      <c r="D103" s="49"/>
      <c r="E103" s="49"/>
      <c r="F103" s="49"/>
      <c r="G103" s="49"/>
      <c r="H103" s="49"/>
      <c r="I103" s="49"/>
      <c r="J103" s="32"/>
      <c r="K103" s="33"/>
      <c r="L103" s="33"/>
      <c r="M103" s="32"/>
      <c r="N103" s="32"/>
      <c r="O103" s="32"/>
      <c r="P103" s="28"/>
      <c r="Q103" s="28"/>
      <c r="R103" s="28"/>
      <c r="S103" s="28"/>
      <c r="T103" s="33"/>
      <c r="U103" s="33"/>
      <c r="V103" s="28"/>
      <c r="W103" s="28"/>
      <c r="X103" s="28"/>
      <c r="Y103" s="28"/>
      <c r="Z103" s="28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1"/>
    </row>
    <row r="104" spans="1:41" s="20" customFormat="1" ht="16.5" customHeight="1">
      <c r="A104" t="s">
        <v>163</v>
      </c>
      <c r="B104" s="49"/>
      <c r="C104" s="49"/>
      <c r="D104" s="49"/>
      <c r="E104" s="49"/>
      <c r="F104" s="49"/>
      <c r="G104" s="49"/>
      <c r="H104" s="49"/>
      <c r="I104" s="49"/>
      <c r="J104" s="32"/>
      <c r="K104" s="33"/>
      <c r="L104" s="33"/>
      <c r="M104" s="32"/>
      <c r="N104" s="32"/>
      <c r="O104" s="32"/>
      <c r="P104" s="28"/>
      <c r="Q104" s="28"/>
      <c r="R104" s="28"/>
      <c r="S104" s="28"/>
      <c r="T104" s="33"/>
      <c r="U104" s="33"/>
      <c r="V104" s="28"/>
      <c r="W104" s="28"/>
      <c r="X104" s="28"/>
      <c r="Y104" s="28"/>
      <c r="Z104" s="28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1"/>
    </row>
    <row r="105" spans="1:41" s="20" customFormat="1" ht="16.5" customHeight="1">
      <c r="A105" t="s">
        <v>164</v>
      </c>
      <c r="B105" s="49"/>
      <c r="C105" s="49"/>
      <c r="D105" s="49"/>
      <c r="E105" s="49"/>
      <c r="F105" s="49"/>
      <c r="G105" s="49"/>
      <c r="H105" s="49"/>
      <c r="I105" s="49"/>
      <c r="J105" s="32"/>
      <c r="K105" s="33"/>
      <c r="L105" s="33"/>
      <c r="M105" s="32"/>
      <c r="N105" s="32"/>
      <c r="O105" s="32"/>
      <c r="P105" s="28"/>
      <c r="Q105" s="28"/>
      <c r="R105" s="28"/>
      <c r="S105" s="28"/>
      <c r="T105" s="33"/>
      <c r="U105" s="33"/>
      <c r="V105" s="28"/>
      <c r="W105" s="28"/>
      <c r="X105" s="28"/>
      <c r="Y105" s="28"/>
      <c r="Z105" s="28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1"/>
    </row>
    <row r="106" spans="1:41" s="20" customFormat="1" ht="16.5" customHeight="1">
      <c r="A106" t="s">
        <v>165</v>
      </c>
      <c r="B106" s="49"/>
      <c r="C106" s="49"/>
      <c r="D106" s="49"/>
      <c r="E106" s="49"/>
      <c r="F106" s="49"/>
      <c r="G106" s="49"/>
      <c r="H106" s="49"/>
      <c r="I106" s="49"/>
      <c r="J106" s="32"/>
      <c r="K106" s="33"/>
      <c r="L106" s="33"/>
      <c r="M106" s="32"/>
      <c r="N106" s="32"/>
      <c r="O106" s="32"/>
      <c r="P106" s="28"/>
      <c r="Q106" s="28"/>
      <c r="R106" s="28"/>
      <c r="S106" s="28"/>
      <c r="T106" s="33"/>
      <c r="U106" s="33"/>
      <c r="V106" s="28"/>
      <c r="W106" s="28"/>
      <c r="X106" s="28"/>
      <c r="Y106" s="28"/>
      <c r="Z106" s="28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1"/>
    </row>
    <row r="107" spans="1:41" s="20" customFormat="1" ht="16.5" customHeight="1">
      <c r="A107" t="s">
        <v>166</v>
      </c>
      <c r="B107" s="49"/>
      <c r="C107" s="49"/>
      <c r="D107" s="49"/>
      <c r="E107" s="49"/>
      <c r="F107" s="49"/>
      <c r="G107" s="49"/>
      <c r="H107" s="49"/>
      <c r="I107" s="49"/>
      <c r="J107" s="32"/>
      <c r="K107" s="33"/>
      <c r="L107" s="33"/>
      <c r="M107" s="32"/>
      <c r="N107" s="32"/>
      <c r="O107" s="32"/>
      <c r="P107" s="28"/>
      <c r="Q107" s="28"/>
      <c r="R107" s="28"/>
      <c r="S107" s="28"/>
      <c r="T107" s="33"/>
      <c r="U107" s="33"/>
      <c r="V107" s="28"/>
      <c r="W107" s="28"/>
      <c r="X107" s="28"/>
      <c r="Y107" s="28"/>
      <c r="Z107" s="2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1"/>
    </row>
    <row r="108" spans="1:41" s="20" customFormat="1" ht="16.5" customHeight="1">
      <c r="A108" t="s">
        <v>167</v>
      </c>
      <c r="B108" s="49"/>
      <c r="C108" s="49"/>
      <c r="D108" s="49"/>
      <c r="E108" s="49"/>
      <c r="F108" s="49"/>
      <c r="G108" s="49"/>
      <c r="H108" s="49"/>
      <c r="I108" s="49"/>
      <c r="J108" s="32"/>
      <c r="K108" s="33"/>
      <c r="L108" s="33"/>
      <c r="M108" s="32"/>
      <c r="N108" s="32"/>
      <c r="O108" s="32"/>
      <c r="P108" s="28"/>
      <c r="Q108" s="28"/>
      <c r="R108" s="28"/>
      <c r="S108" s="28"/>
      <c r="T108" s="33"/>
      <c r="U108" s="33"/>
      <c r="V108" s="28"/>
      <c r="W108" s="28"/>
      <c r="X108" s="28"/>
      <c r="Y108" s="28"/>
      <c r="Z108" s="28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1"/>
    </row>
    <row r="109" spans="1:41" s="20" customFormat="1" ht="16.5" customHeight="1">
      <c r="A109" t="s">
        <v>168</v>
      </c>
      <c r="B109" s="49"/>
      <c r="C109" s="49"/>
      <c r="D109" s="49"/>
      <c r="E109" s="49"/>
      <c r="F109" s="49"/>
      <c r="G109" s="49"/>
      <c r="H109" s="49"/>
      <c r="I109" s="49"/>
      <c r="J109" s="32"/>
      <c r="K109" s="33"/>
      <c r="L109" s="33"/>
      <c r="M109" s="32"/>
      <c r="N109" s="32"/>
      <c r="O109" s="32"/>
      <c r="P109" s="28"/>
      <c r="Q109" s="28"/>
      <c r="R109" s="28"/>
      <c r="S109" s="28"/>
      <c r="T109" s="33"/>
      <c r="U109" s="33"/>
      <c r="V109" s="28"/>
      <c r="W109" s="28"/>
      <c r="X109" s="28"/>
      <c r="Y109" s="28"/>
      <c r="Z109" s="28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1"/>
    </row>
    <row r="110" spans="1:41" s="20" customFormat="1" ht="16.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32"/>
      <c r="K110" s="33"/>
      <c r="L110" s="33"/>
      <c r="M110" s="32"/>
      <c r="N110" s="32"/>
      <c r="O110" s="32"/>
      <c r="P110" s="28"/>
      <c r="Q110" s="28"/>
      <c r="R110" s="28"/>
      <c r="S110" s="28"/>
      <c r="T110" s="33"/>
      <c r="U110" s="33"/>
      <c r="V110" s="28"/>
      <c r="W110" s="28"/>
      <c r="X110" s="28"/>
      <c r="Y110" s="28"/>
      <c r="Z110" s="28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1"/>
    </row>
    <row r="111" spans="1:41" s="20" customFormat="1" ht="16.5" customHeight="1">
      <c r="A111"/>
      <c r="B111" s="30"/>
      <c r="C111" s="31"/>
      <c r="D111" s="32"/>
      <c r="E111" s="32"/>
      <c r="F111" s="32"/>
      <c r="G111" s="32"/>
      <c r="H111" s="32"/>
      <c r="I111" s="32"/>
      <c r="J111" s="32"/>
      <c r="K111" s="33"/>
      <c r="L111" s="33"/>
      <c r="M111" s="32"/>
      <c r="N111" s="32"/>
      <c r="O111" s="32"/>
      <c r="P111" s="28"/>
      <c r="Q111" s="28"/>
      <c r="R111" s="28"/>
      <c r="S111" s="28"/>
      <c r="T111" s="33"/>
      <c r="U111" s="33"/>
      <c r="V111" s="28"/>
      <c r="W111" s="28"/>
      <c r="X111" s="28"/>
      <c r="Y111" s="28"/>
      <c r="Z111" s="28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1"/>
    </row>
    <row r="112" spans="1:41" s="20" customFormat="1" ht="16.5" customHeight="1">
      <c r="A112"/>
      <c r="B112" s="30"/>
      <c r="C112" s="31"/>
      <c r="D112" s="32"/>
      <c r="E112" s="32"/>
      <c r="F112" s="32"/>
      <c r="G112" s="32"/>
      <c r="H112" s="32"/>
      <c r="I112" s="32"/>
      <c r="J112" s="32"/>
      <c r="K112" s="33"/>
      <c r="L112" s="33"/>
      <c r="M112" s="32"/>
      <c r="N112" s="32"/>
      <c r="O112" s="32"/>
      <c r="P112" s="28"/>
      <c r="Q112" s="28"/>
      <c r="R112" s="28"/>
      <c r="S112" s="28"/>
      <c r="T112" s="33"/>
      <c r="U112" s="33"/>
      <c r="V112" s="28"/>
      <c r="W112" s="28"/>
      <c r="X112" s="28"/>
      <c r="Y112" s="28"/>
      <c r="Z112" s="28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1"/>
    </row>
    <row r="113" spans="1:41" s="20" customFormat="1" ht="16.5" customHeight="1">
      <c r="A113" s="32"/>
      <c r="B113" s="47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9"/>
      <c r="AO113" s="1"/>
    </row>
    <row r="114" spans="1:41" s="20" customFormat="1" ht="16.5" customHeight="1">
      <c r="A114" s="32"/>
      <c r="B114" s="47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9"/>
      <c r="AO114" s="1"/>
    </row>
    <row r="115" spans="1:41" s="20" customFormat="1" ht="21">
      <c r="A115" s="113"/>
      <c r="B115" s="113"/>
      <c r="C115" s="113"/>
      <c r="D115" s="113"/>
      <c r="E115" s="11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9"/>
      <c r="AO115" s="1"/>
    </row>
    <row r="116" spans="1:41" s="20" customFormat="1" ht="18" customHeight="1">
      <c r="A116" s="32"/>
      <c r="B116" s="29"/>
      <c r="C116" s="29"/>
      <c r="D116" s="29"/>
      <c r="E116" s="29"/>
      <c r="F116" s="2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10" t="s">
        <v>9</v>
      </c>
      <c r="W116" s="110"/>
      <c r="X116" s="110"/>
      <c r="Y116" s="110"/>
      <c r="Z116" s="110"/>
      <c r="AA116" s="110"/>
      <c r="AB116" s="16"/>
      <c r="AC116" s="110" t="s">
        <v>10</v>
      </c>
      <c r="AD116" s="110"/>
      <c r="AE116" s="110"/>
      <c r="AF116" s="110"/>
      <c r="AG116" s="110"/>
      <c r="AH116" s="110"/>
      <c r="AI116" s="86" t="s">
        <v>194</v>
      </c>
      <c r="AJ116" s="87"/>
      <c r="AK116" s="108" t="s">
        <v>11</v>
      </c>
      <c r="AL116" s="108"/>
      <c r="AM116" s="108"/>
      <c r="AN116" s="108"/>
      <c r="AO116" s="1"/>
    </row>
    <row r="117" spans="1:41" s="20" customFormat="1" ht="30.75" customHeight="1">
      <c r="A117" s="32"/>
      <c r="B117" s="34"/>
      <c r="C117" s="34"/>
      <c r="D117" s="34"/>
      <c r="E117" s="34"/>
      <c r="F117" s="3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10"/>
      <c r="W117" s="110"/>
      <c r="X117" s="110"/>
      <c r="Y117" s="110"/>
      <c r="Z117" s="110"/>
      <c r="AA117" s="110"/>
      <c r="AB117" s="16"/>
      <c r="AC117" s="110"/>
      <c r="AD117" s="110"/>
      <c r="AE117" s="110"/>
      <c r="AF117" s="110"/>
      <c r="AG117" s="110"/>
      <c r="AH117" s="110"/>
      <c r="AI117" s="88"/>
      <c r="AJ117" s="89"/>
      <c r="AK117" s="108"/>
      <c r="AL117" s="108"/>
      <c r="AM117" s="108"/>
      <c r="AN117" s="108"/>
      <c r="AO117" s="1"/>
    </row>
    <row r="118" spans="1:41" s="20" customFormat="1" ht="45" customHeight="1">
      <c r="A118" s="111" t="s">
        <v>115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2"/>
      <c r="V118" s="17">
        <v>1</v>
      </c>
      <c r="W118" s="17">
        <v>2</v>
      </c>
      <c r="X118" s="17">
        <v>3</v>
      </c>
      <c r="Y118" s="17">
        <v>4</v>
      </c>
      <c r="Z118" s="17">
        <v>5</v>
      </c>
      <c r="AA118" s="17" t="s">
        <v>14</v>
      </c>
      <c r="AB118" s="18" t="s">
        <v>15</v>
      </c>
      <c r="AC118" s="17">
        <v>1</v>
      </c>
      <c r="AD118" s="17">
        <v>2</v>
      </c>
      <c r="AE118" s="17">
        <v>3</v>
      </c>
      <c r="AF118" s="17">
        <v>4</v>
      </c>
      <c r="AG118" s="17">
        <v>5</v>
      </c>
      <c r="AH118" s="17" t="s">
        <v>14</v>
      </c>
      <c r="AI118" s="74" t="s">
        <v>192</v>
      </c>
      <c r="AJ118" s="74" t="s">
        <v>193</v>
      </c>
      <c r="AK118" s="19" t="s">
        <v>16</v>
      </c>
      <c r="AL118" s="19" t="s">
        <v>17</v>
      </c>
      <c r="AM118" s="19" t="s">
        <v>18</v>
      </c>
      <c r="AN118" s="19" t="s">
        <v>19</v>
      </c>
      <c r="AO118" s="1"/>
    </row>
    <row r="119" spans="1:41" s="26" customFormat="1" ht="18.75" customHeight="1">
      <c r="A119" s="36" t="s">
        <v>36</v>
      </c>
      <c r="B119" s="93" t="s">
        <v>116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5"/>
      <c r="V119" s="37">
        <f t="shared" ref="V119:AB119" si="19">AP50</f>
        <v>34</v>
      </c>
      <c r="W119" s="37">
        <f t="shared" si="19"/>
        <v>55</v>
      </c>
      <c r="X119" s="37">
        <f t="shared" si="19"/>
        <v>90</v>
      </c>
      <c r="Y119" s="37">
        <f t="shared" si="19"/>
        <v>98</v>
      </c>
      <c r="Z119" s="37">
        <f t="shared" si="19"/>
        <v>28</v>
      </c>
      <c r="AA119" s="37">
        <f t="shared" si="19"/>
        <v>5</v>
      </c>
      <c r="AB119" s="37">
        <f t="shared" si="19"/>
        <v>310</v>
      </c>
      <c r="AC119" s="22">
        <f>V119/$AB119</f>
        <v>0.10967741935483871</v>
      </c>
      <c r="AD119" s="22">
        <f t="shared" ref="AD119:AH124" si="20">W119/$AB119</f>
        <v>0.17741935483870969</v>
      </c>
      <c r="AE119" s="22">
        <f t="shared" si="20"/>
        <v>0.29032258064516131</v>
      </c>
      <c r="AF119" s="22">
        <f t="shared" si="20"/>
        <v>0.31612903225806449</v>
      </c>
      <c r="AG119" s="22">
        <f t="shared" si="20"/>
        <v>9.0322580645161285E-2</v>
      </c>
      <c r="AH119" s="22">
        <f t="shared" si="20"/>
        <v>1.6129032258064516E-2</v>
      </c>
      <c r="AI119" s="22">
        <f t="shared" ref="AI119" si="21">(V119+W119)/(V119+W119+X119+Y119+Z119)</f>
        <v>0.29180327868852457</v>
      </c>
      <c r="AJ119" s="22">
        <f t="shared" ref="AJ119" si="22">(X119+Y119+Z119)/(V119+W119+X119+Y119+Z119)</f>
        <v>0.70819672131147537</v>
      </c>
      <c r="AK119" s="38">
        <f t="shared" ref="AK119:AN119" si="23">BC50</f>
        <v>3.1</v>
      </c>
      <c r="AL119" s="38">
        <f t="shared" si="23"/>
        <v>1.1439999999999999</v>
      </c>
      <c r="AM119" s="39">
        <f t="shared" si="23"/>
        <v>3</v>
      </c>
      <c r="AN119" s="39">
        <f t="shared" si="23"/>
        <v>4</v>
      </c>
      <c r="AO119" s="25"/>
    </row>
    <row r="120" spans="1:41" s="26" customFormat="1" ht="18.75" customHeight="1">
      <c r="A120" s="36" t="s">
        <v>37</v>
      </c>
      <c r="B120" s="93" t="s">
        <v>117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5"/>
      <c r="V120" s="37">
        <f t="shared" ref="V120:AB124" si="24">AP51</f>
        <v>25</v>
      </c>
      <c r="W120" s="37">
        <f t="shared" si="24"/>
        <v>62</v>
      </c>
      <c r="X120" s="37">
        <f t="shared" si="24"/>
        <v>84</v>
      </c>
      <c r="Y120" s="37">
        <f t="shared" si="24"/>
        <v>91</v>
      </c>
      <c r="Z120" s="37">
        <f t="shared" si="24"/>
        <v>27</v>
      </c>
      <c r="AA120" s="37">
        <f t="shared" si="24"/>
        <v>21</v>
      </c>
      <c r="AB120" s="37">
        <f t="shared" si="24"/>
        <v>310</v>
      </c>
      <c r="AC120" s="22">
        <f t="shared" ref="AC120:AC124" si="25">V120/$AB120</f>
        <v>8.0645161290322578E-2</v>
      </c>
      <c r="AD120" s="22">
        <f t="shared" si="20"/>
        <v>0.2</v>
      </c>
      <c r="AE120" s="22">
        <f t="shared" si="20"/>
        <v>0.2709677419354839</v>
      </c>
      <c r="AF120" s="22">
        <f t="shared" si="20"/>
        <v>0.29354838709677417</v>
      </c>
      <c r="AG120" s="22">
        <f t="shared" si="20"/>
        <v>8.7096774193548387E-2</v>
      </c>
      <c r="AH120" s="22">
        <f t="shared" si="20"/>
        <v>6.7741935483870974E-2</v>
      </c>
      <c r="AI120" s="22">
        <f t="shared" ref="AI120:AI124" si="26">(V120+W120)/(V120+W120+X120+Y120+Z120)</f>
        <v>0.30103806228373703</v>
      </c>
      <c r="AJ120" s="22">
        <f t="shared" ref="AJ120:AJ124" si="27">(X120+Y120+Z120)/(V120+W120+X120+Y120+Z120)</f>
        <v>0.69896193771626303</v>
      </c>
      <c r="AK120" s="38">
        <f t="shared" ref="AK120:AN124" si="28">BC51</f>
        <v>3.11</v>
      </c>
      <c r="AL120" s="38">
        <f t="shared" si="28"/>
        <v>1.1140000000000001</v>
      </c>
      <c r="AM120" s="39">
        <f t="shared" si="28"/>
        <v>3</v>
      </c>
      <c r="AN120" s="39">
        <f t="shared" si="28"/>
        <v>4</v>
      </c>
      <c r="AO120" s="25"/>
    </row>
    <row r="121" spans="1:41" s="26" customFormat="1" ht="18.75" customHeight="1">
      <c r="A121" s="36" t="s">
        <v>38</v>
      </c>
      <c r="B121" s="93" t="s">
        <v>118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  <c r="V121" s="37">
        <f t="shared" si="24"/>
        <v>24</v>
      </c>
      <c r="W121" s="37">
        <f t="shared" si="24"/>
        <v>52</v>
      </c>
      <c r="X121" s="37">
        <f t="shared" si="24"/>
        <v>89</v>
      </c>
      <c r="Y121" s="37">
        <f t="shared" si="24"/>
        <v>93</v>
      </c>
      <c r="Z121" s="37">
        <f t="shared" si="24"/>
        <v>30</v>
      </c>
      <c r="AA121" s="37">
        <f t="shared" si="24"/>
        <v>22</v>
      </c>
      <c r="AB121" s="37">
        <f t="shared" si="24"/>
        <v>310</v>
      </c>
      <c r="AC121" s="22">
        <f t="shared" si="25"/>
        <v>7.7419354838709681E-2</v>
      </c>
      <c r="AD121" s="22">
        <f t="shared" si="20"/>
        <v>0.16774193548387098</v>
      </c>
      <c r="AE121" s="22">
        <f t="shared" si="20"/>
        <v>0.2870967741935484</v>
      </c>
      <c r="AF121" s="22">
        <f t="shared" si="20"/>
        <v>0.3</v>
      </c>
      <c r="AG121" s="22">
        <f t="shared" si="20"/>
        <v>9.6774193548387094E-2</v>
      </c>
      <c r="AH121" s="22">
        <f t="shared" si="20"/>
        <v>7.0967741935483872E-2</v>
      </c>
      <c r="AI121" s="22">
        <f t="shared" si="26"/>
        <v>0.2638888888888889</v>
      </c>
      <c r="AJ121" s="22">
        <f t="shared" si="27"/>
        <v>0.73611111111111116</v>
      </c>
      <c r="AK121" s="38">
        <f t="shared" si="28"/>
        <v>3.18</v>
      </c>
      <c r="AL121" s="38">
        <f t="shared" si="28"/>
        <v>1.1060000000000001</v>
      </c>
      <c r="AM121" s="39">
        <f t="shared" si="28"/>
        <v>3</v>
      </c>
      <c r="AN121" s="39">
        <f t="shared" si="28"/>
        <v>4</v>
      </c>
      <c r="AO121" s="25"/>
    </row>
    <row r="122" spans="1:41" s="26" customFormat="1" ht="18.75" customHeight="1">
      <c r="A122" s="36" t="s">
        <v>39</v>
      </c>
      <c r="B122" s="93" t="s">
        <v>119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5"/>
      <c r="V122" s="37">
        <f t="shared" si="24"/>
        <v>20</v>
      </c>
      <c r="W122" s="37">
        <f t="shared" si="24"/>
        <v>45</v>
      </c>
      <c r="X122" s="37">
        <f t="shared" si="24"/>
        <v>79</v>
      </c>
      <c r="Y122" s="37">
        <f t="shared" si="24"/>
        <v>103</v>
      </c>
      <c r="Z122" s="37">
        <f t="shared" si="24"/>
        <v>52</v>
      </c>
      <c r="AA122" s="37">
        <f t="shared" si="24"/>
        <v>11</v>
      </c>
      <c r="AB122" s="37">
        <f t="shared" si="24"/>
        <v>310</v>
      </c>
      <c r="AC122" s="22">
        <f t="shared" si="25"/>
        <v>6.4516129032258063E-2</v>
      </c>
      <c r="AD122" s="22">
        <f t="shared" si="20"/>
        <v>0.14516129032258066</v>
      </c>
      <c r="AE122" s="22">
        <f t="shared" si="20"/>
        <v>0.25483870967741934</v>
      </c>
      <c r="AF122" s="22">
        <f t="shared" si="20"/>
        <v>0.33225806451612905</v>
      </c>
      <c r="AG122" s="22">
        <f t="shared" si="20"/>
        <v>0.16774193548387098</v>
      </c>
      <c r="AH122" s="22">
        <f t="shared" si="20"/>
        <v>3.5483870967741936E-2</v>
      </c>
      <c r="AI122" s="22">
        <f t="shared" si="26"/>
        <v>0.21739130434782608</v>
      </c>
      <c r="AJ122" s="22">
        <f t="shared" si="27"/>
        <v>0.78260869565217395</v>
      </c>
      <c r="AK122" s="38">
        <f t="shared" si="28"/>
        <v>3.41</v>
      </c>
      <c r="AL122" s="38">
        <f t="shared" si="28"/>
        <v>1.1379999999999999</v>
      </c>
      <c r="AM122" s="39">
        <f t="shared" si="28"/>
        <v>4</v>
      </c>
      <c r="AN122" s="39">
        <f t="shared" si="28"/>
        <v>4</v>
      </c>
      <c r="AO122" s="25"/>
    </row>
    <row r="123" spans="1:41" s="26" customFormat="1" ht="18.75" customHeight="1">
      <c r="A123" s="36" t="s">
        <v>40</v>
      </c>
      <c r="B123" s="93" t="s">
        <v>120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5"/>
      <c r="V123" s="37">
        <f t="shared" si="24"/>
        <v>16</v>
      </c>
      <c r="W123" s="37">
        <f t="shared" si="24"/>
        <v>43</v>
      </c>
      <c r="X123" s="37">
        <f t="shared" si="24"/>
        <v>70</v>
      </c>
      <c r="Y123" s="37">
        <f t="shared" si="24"/>
        <v>97</v>
      </c>
      <c r="Z123" s="37">
        <f t="shared" si="24"/>
        <v>76</v>
      </c>
      <c r="AA123" s="37">
        <f t="shared" si="24"/>
        <v>8</v>
      </c>
      <c r="AB123" s="37">
        <f t="shared" si="24"/>
        <v>310</v>
      </c>
      <c r="AC123" s="22">
        <f t="shared" si="25"/>
        <v>5.1612903225806452E-2</v>
      </c>
      <c r="AD123" s="22">
        <f t="shared" si="20"/>
        <v>0.13870967741935483</v>
      </c>
      <c r="AE123" s="22">
        <f t="shared" si="20"/>
        <v>0.22580645161290322</v>
      </c>
      <c r="AF123" s="22">
        <f t="shared" si="20"/>
        <v>0.31290322580645163</v>
      </c>
      <c r="AG123" s="22">
        <f t="shared" si="20"/>
        <v>0.24516129032258063</v>
      </c>
      <c r="AH123" s="22">
        <f t="shared" si="20"/>
        <v>2.5806451612903226E-2</v>
      </c>
      <c r="AI123" s="22">
        <f t="shared" si="26"/>
        <v>0.19536423841059603</v>
      </c>
      <c r="AJ123" s="22">
        <f t="shared" si="27"/>
        <v>0.80463576158940397</v>
      </c>
      <c r="AK123" s="38">
        <f t="shared" si="28"/>
        <v>3.58</v>
      </c>
      <c r="AL123" s="38">
        <f t="shared" si="28"/>
        <v>1.1639999999999999</v>
      </c>
      <c r="AM123" s="39">
        <f t="shared" si="28"/>
        <v>4</v>
      </c>
      <c r="AN123" s="39">
        <f t="shared" si="28"/>
        <v>4</v>
      </c>
      <c r="AO123" s="25"/>
    </row>
    <row r="124" spans="1:41" s="26" customFormat="1" ht="18.75" customHeight="1">
      <c r="A124" s="36" t="s">
        <v>122</v>
      </c>
      <c r="B124" s="93" t="s">
        <v>121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5"/>
      <c r="V124" s="37">
        <f t="shared" si="24"/>
        <v>55</v>
      </c>
      <c r="W124" s="37">
        <f t="shared" si="24"/>
        <v>74</v>
      </c>
      <c r="X124" s="37">
        <f t="shared" si="24"/>
        <v>76</v>
      </c>
      <c r="Y124" s="37">
        <f t="shared" si="24"/>
        <v>70</v>
      </c>
      <c r="Z124" s="37">
        <f t="shared" si="24"/>
        <v>31</v>
      </c>
      <c r="AA124" s="37">
        <f t="shared" si="24"/>
        <v>4</v>
      </c>
      <c r="AB124" s="37">
        <f t="shared" si="24"/>
        <v>310</v>
      </c>
      <c r="AC124" s="22">
        <f t="shared" si="25"/>
        <v>0.17741935483870969</v>
      </c>
      <c r="AD124" s="22">
        <f t="shared" si="20"/>
        <v>0.23870967741935484</v>
      </c>
      <c r="AE124" s="22">
        <f t="shared" si="20"/>
        <v>0.24516129032258063</v>
      </c>
      <c r="AF124" s="22">
        <f t="shared" si="20"/>
        <v>0.22580645161290322</v>
      </c>
      <c r="AG124" s="22">
        <f t="shared" si="20"/>
        <v>0.1</v>
      </c>
      <c r="AH124" s="22">
        <f t="shared" si="20"/>
        <v>1.2903225806451613E-2</v>
      </c>
      <c r="AI124" s="22">
        <f t="shared" si="26"/>
        <v>0.42156862745098039</v>
      </c>
      <c r="AJ124" s="22">
        <f t="shared" si="27"/>
        <v>0.57843137254901966</v>
      </c>
      <c r="AK124" s="38">
        <f t="shared" si="28"/>
        <v>2.83</v>
      </c>
      <c r="AL124" s="38">
        <f t="shared" si="28"/>
        <v>1.2529999999999999</v>
      </c>
      <c r="AM124" s="39">
        <f t="shared" si="28"/>
        <v>3</v>
      </c>
      <c r="AN124" s="39">
        <f t="shared" si="28"/>
        <v>3</v>
      </c>
      <c r="AO124" s="25"/>
    </row>
    <row r="125" spans="1:41" s="26" customFormat="1" ht="18.75" customHeight="1">
      <c r="A125" s="2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50"/>
      <c r="W125" s="50"/>
      <c r="X125" s="50"/>
      <c r="Y125" s="50"/>
      <c r="Z125" s="50"/>
      <c r="AA125" s="50"/>
      <c r="AB125" s="50"/>
      <c r="AC125" s="51"/>
      <c r="AD125" s="51"/>
      <c r="AE125" s="51"/>
      <c r="AF125" s="51"/>
      <c r="AG125" s="51"/>
      <c r="AH125" s="51"/>
      <c r="AI125" s="51"/>
      <c r="AJ125" s="51"/>
      <c r="AK125" s="52"/>
      <c r="AL125" s="52"/>
      <c r="AM125" s="53"/>
      <c r="AN125" s="53"/>
      <c r="AO125" s="25"/>
    </row>
    <row r="126" spans="1:41" s="26" customFormat="1" ht="29.25" customHeight="1">
      <c r="A126" s="32"/>
      <c r="B126" s="34"/>
      <c r="C126" s="34"/>
      <c r="D126" s="34"/>
      <c r="E126" s="34"/>
      <c r="F126" s="3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10"/>
      <c r="W126" s="110"/>
      <c r="X126" s="110"/>
      <c r="Y126" s="110"/>
      <c r="Z126" s="110"/>
      <c r="AA126" s="110"/>
      <c r="AB126" s="16"/>
      <c r="AC126" s="110"/>
      <c r="AD126" s="110"/>
      <c r="AE126" s="110"/>
      <c r="AF126" s="110"/>
      <c r="AG126" s="110"/>
      <c r="AH126" s="110"/>
      <c r="AI126" s="118" t="s">
        <v>194</v>
      </c>
      <c r="AJ126" s="119"/>
      <c r="AK126" s="108"/>
      <c r="AL126" s="108"/>
      <c r="AM126" s="108"/>
      <c r="AN126" s="108"/>
      <c r="AO126" s="25"/>
    </row>
    <row r="127" spans="1:41" s="26" customFormat="1" ht="36.75" customHeight="1">
      <c r="A127" s="35"/>
      <c r="B127" s="96" t="s">
        <v>41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8"/>
      <c r="V127" s="17">
        <v>1</v>
      </c>
      <c r="W127" s="17">
        <v>2</v>
      </c>
      <c r="X127" s="17">
        <v>3</v>
      </c>
      <c r="Y127" s="17">
        <v>4</v>
      </c>
      <c r="Z127" s="17">
        <v>5</v>
      </c>
      <c r="AA127" s="17" t="s">
        <v>14</v>
      </c>
      <c r="AB127" s="18" t="s">
        <v>15</v>
      </c>
      <c r="AC127" s="17">
        <v>1</v>
      </c>
      <c r="AD127" s="17">
        <v>2</v>
      </c>
      <c r="AE127" s="17">
        <v>3</v>
      </c>
      <c r="AF127" s="17">
        <v>4</v>
      </c>
      <c r="AG127" s="17">
        <v>5</v>
      </c>
      <c r="AH127" s="17" t="s">
        <v>14</v>
      </c>
      <c r="AI127" s="74" t="s">
        <v>192</v>
      </c>
      <c r="AJ127" s="74" t="s">
        <v>193</v>
      </c>
      <c r="AK127" s="19" t="s">
        <v>16</v>
      </c>
      <c r="AL127" s="19" t="s">
        <v>17</v>
      </c>
      <c r="AM127" s="19" t="s">
        <v>18</v>
      </c>
      <c r="AN127" s="19" t="s">
        <v>19</v>
      </c>
      <c r="AO127" s="25"/>
    </row>
    <row r="128" spans="1:41" ht="18.75" customHeight="1">
      <c r="A128" s="40" t="s">
        <v>42</v>
      </c>
      <c r="B128" s="114" t="s">
        <v>43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6"/>
      <c r="V128" s="41">
        <f t="shared" ref="V128:AB128" si="29">AP56</f>
        <v>24</v>
      </c>
      <c r="W128" s="41">
        <f t="shared" si="29"/>
        <v>49</v>
      </c>
      <c r="X128" s="41">
        <f t="shared" si="29"/>
        <v>76</v>
      </c>
      <c r="Y128" s="41">
        <f t="shared" si="29"/>
        <v>117</v>
      </c>
      <c r="Z128" s="41">
        <f t="shared" si="29"/>
        <v>40</v>
      </c>
      <c r="AA128" s="41">
        <f t="shared" si="29"/>
        <v>4</v>
      </c>
      <c r="AB128" s="41">
        <f t="shared" si="29"/>
        <v>310</v>
      </c>
      <c r="AC128" s="42">
        <f>V128/$AB128</f>
        <v>7.7419354838709681E-2</v>
      </c>
      <c r="AD128" s="42">
        <f t="shared" ref="AD128:AH128" si="30">W128/$AB128</f>
        <v>0.15806451612903225</v>
      </c>
      <c r="AE128" s="42">
        <f t="shared" si="30"/>
        <v>0.24516129032258063</v>
      </c>
      <c r="AF128" s="42">
        <f t="shared" si="30"/>
        <v>0.3774193548387097</v>
      </c>
      <c r="AG128" s="42">
        <f t="shared" si="30"/>
        <v>0.12903225806451613</v>
      </c>
      <c r="AH128" s="42">
        <f t="shared" si="30"/>
        <v>1.2903225806451613E-2</v>
      </c>
      <c r="AI128" s="42">
        <v>0.42156862745098039</v>
      </c>
      <c r="AJ128" s="42">
        <v>0.57843137254901966</v>
      </c>
      <c r="AK128" s="43">
        <f>BC56</f>
        <v>3.33</v>
      </c>
      <c r="AL128" s="43">
        <f>BD56</f>
        <v>1.1299999999999999</v>
      </c>
      <c r="AM128" s="44">
        <f>BE56</f>
        <v>4</v>
      </c>
      <c r="AN128" s="44">
        <f>BF56</f>
        <v>4</v>
      </c>
    </row>
    <row r="129" spans="1:58" ht="18.75">
      <c r="A129" s="2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50"/>
      <c r="W129" s="50"/>
      <c r="X129" s="50"/>
      <c r="Y129" s="50"/>
      <c r="Z129" s="50"/>
      <c r="AA129" s="50"/>
      <c r="AB129" s="50"/>
      <c r="AC129" s="51"/>
      <c r="AD129" s="51"/>
      <c r="AE129" s="51"/>
      <c r="AF129" s="51"/>
      <c r="AG129" s="51"/>
      <c r="AH129" s="51"/>
      <c r="AI129" s="51"/>
      <c r="AJ129" s="51"/>
      <c r="AK129" s="52"/>
      <c r="AL129" s="52"/>
      <c r="AM129" s="53"/>
      <c r="AN129" s="53"/>
    </row>
    <row r="130" spans="1:58" ht="15" customHeight="1">
      <c r="A130" s="2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50"/>
      <c r="W130" s="50"/>
      <c r="X130" s="50"/>
      <c r="Y130" s="50"/>
      <c r="Z130" s="50"/>
      <c r="AA130" s="50"/>
      <c r="AB130" s="50"/>
      <c r="AC130" s="51"/>
      <c r="AD130" s="51"/>
      <c r="AE130" s="51"/>
      <c r="AF130" s="51"/>
      <c r="AG130" s="51"/>
      <c r="AH130" s="51"/>
      <c r="AI130" s="51"/>
      <c r="AJ130" s="51"/>
      <c r="AK130" s="52"/>
      <c r="AL130" s="52"/>
      <c r="AM130" s="53"/>
      <c r="AN130" s="53"/>
    </row>
    <row r="131" spans="1:58" ht="15" customHeight="1">
      <c r="A131" s="124" t="s">
        <v>44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54"/>
      <c r="AH131" s="51"/>
      <c r="AI131" s="51"/>
      <c r="AJ131" s="51"/>
      <c r="AK131" s="52"/>
      <c r="AL131" s="52"/>
      <c r="AM131" s="53"/>
      <c r="AN131" s="53"/>
    </row>
    <row r="132" spans="1:58" s="57" customFormat="1" ht="15" customHeight="1">
      <c r="A132" s="54"/>
      <c r="B132" s="54"/>
      <c r="C132" s="54"/>
      <c r="D132" s="54"/>
      <c r="E132" s="54"/>
      <c r="F132" s="54"/>
      <c r="G132" s="54"/>
      <c r="H132" s="54"/>
      <c r="I132" s="55"/>
      <c r="J132" s="55"/>
      <c r="K132" s="55"/>
      <c r="L132" s="55"/>
      <c r="M132" s="55"/>
      <c r="N132" s="55"/>
      <c r="O132" s="55"/>
      <c r="P132" s="55"/>
      <c r="Q132" s="55"/>
      <c r="R132" s="54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1"/>
      <c r="AI132" s="51"/>
      <c r="AJ132" s="51"/>
      <c r="AK132" s="52"/>
      <c r="AL132" s="52"/>
      <c r="AM132" s="53"/>
      <c r="AN132" s="53"/>
      <c r="AO132" s="56"/>
    </row>
    <row r="133" spans="1:58" ht="15" customHeight="1">
      <c r="A133" s="124" t="s">
        <v>114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49"/>
      <c r="S133" s="49"/>
      <c r="T133" s="49"/>
      <c r="U133" s="49"/>
      <c r="V133" s="50"/>
      <c r="W133" s="50"/>
      <c r="X133" s="50"/>
      <c r="Y133" s="50"/>
      <c r="Z133" s="50"/>
      <c r="AA133" s="50"/>
      <c r="AB133" s="50"/>
      <c r="AC133" s="51"/>
      <c r="AD133" s="51"/>
      <c r="AE133" s="51"/>
      <c r="AF133" s="51"/>
      <c r="AG133" s="51"/>
      <c r="AH133" s="51"/>
      <c r="AI133" s="51"/>
      <c r="AJ133" s="51"/>
      <c r="AK133" s="52"/>
      <c r="AL133" s="52"/>
      <c r="AM133" s="53"/>
      <c r="AN133" s="53"/>
    </row>
    <row r="134" spans="1:58" s="1" customFormat="1" ht="15" customHeight="1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49"/>
      <c r="S134" s="49"/>
      <c r="T134" s="49"/>
      <c r="U134" s="49"/>
      <c r="V134" s="50"/>
      <c r="W134" s="50"/>
      <c r="X134" s="50"/>
      <c r="Y134" s="50"/>
      <c r="Z134" s="50"/>
      <c r="AA134" s="50"/>
      <c r="AB134" s="50"/>
      <c r="AC134" s="51"/>
      <c r="AD134" s="51"/>
      <c r="AE134" s="51"/>
      <c r="AF134" s="51"/>
      <c r="AG134" s="51"/>
      <c r="AH134" s="51"/>
      <c r="AI134" s="51"/>
      <c r="AJ134" s="51"/>
      <c r="AK134" s="52"/>
      <c r="AL134" s="52"/>
      <c r="AM134" s="53"/>
      <c r="AN134" s="53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s="1" customFormat="1" ht="15" customHeight="1">
      <c r="A135" s="72" t="s">
        <v>169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50"/>
      <c r="W135" s="50"/>
      <c r="X135" s="50"/>
      <c r="Y135" s="50"/>
      <c r="Z135" s="50"/>
      <c r="AA135" s="50"/>
      <c r="AB135" s="50"/>
      <c r="AC135" s="51"/>
      <c r="AD135" s="51"/>
      <c r="AE135" s="51"/>
      <c r="AF135" s="51"/>
      <c r="AG135" s="51"/>
      <c r="AH135" s="51"/>
      <c r="AI135" s="51"/>
      <c r="AJ135" s="51"/>
      <c r="AK135" s="52"/>
      <c r="AL135" s="52"/>
      <c r="AM135" s="53"/>
      <c r="AN135" s="53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s="1" customFormat="1" ht="15" customHeight="1">
      <c r="A13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9"/>
      <c r="W136" s="59"/>
      <c r="X136" s="59"/>
      <c r="Y136" s="59"/>
      <c r="Z136" s="59"/>
      <c r="AA136" s="59"/>
      <c r="AB136" s="59"/>
      <c r="AC136" s="60"/>
      <c r="AD136" s="60"/>
      <c r="AE136" s="60"/>
      <c r="AF136" s="60"/>
      <c r="AG136" s="60"/>
      <c r="AH136" s="60"/>
      <c r="AI136" s="60"/>
      <c r="AJ136" s="60"/>
      <c r="AK136" s="61"/>
      <c r="AL136" s="61"/>
      <c r="AM136" s="62"/>
      <c r="AN136" s="62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s="1" customFormat="1" ht="18.75" customHeight="1">
      <c r="A13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59"/>
      <c r="X137" s="59"/>
      <c r="Y137" s="59"/>
      <c r="Z137" s="59"/>
      <c r="AA137" s="59"/>
      <c r="AB137" s="59"/>
      <c r="AC137" s="60"/>
      <c r="AD137" s="60"/>
      <c r="AE137" s="60"/>
      <c r="AF137" s="60"/>
      <c r="AG137" s="60"/>
      <c r="AH137" s="60"/>
      <c r="AI137" s="60"/>
      <c r="AJ137" s="60"/>
      <c r="AK137" s="61"/>
      <c r="AL137" s="61"/>
      <c r="AM137" s="62"/>
      <c r="AN137" s="62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s="1" customFormat="1">
      <c r="A138"/>
      <c r="B138"/>
      <c r="C138" s="16"/>
      <c r="D138" s="16"/>
      <c r="E138" s="16"/>
      <c r="F138" s="16"/>
      <c r="G138" s="16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s="1" customFormat="1">
      <c r="A139"/>
      <c r="B139" s="16"/>
      <c r="C139" s="16"/>
      <c r="D139" s="16"/>
      <c r="E139" s="16"/>
      <c r="F139" s="16"/>
      <c r="G139" s="16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s="1" customFormat="1">
      <c r="A140"/>
      <c r="B140" s="16"/>
      <c r="C140" s="16"/>
      <c r="D140" s="16"/>
      <c r="E140" s="16"/>
      <c r="F140" s="16"/>
      <c r="G140" s="16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s="1" customFormat="1">
      <c r="A141"/>
      <c r="B141" s="16"/>
      <c r="C141" s="16"/>
      <c r="D141" s="16"/>
      <c r="E141" s="16"/>
      <c r="F141" s="16"/>
      <c r="G141" s="1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s="1" customFormat="1">
      <c r="A142"/>
      <c r="B142" s="16"/>
      <c r="C142" s="16"/>
      <c r="D142" s="16"/>
      <c r="E142" s="16"/>
      <c r="F142" s="16"/>
      <c r="G142" s="1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1" customFormat="1">
      <c r="A143"/>
      <c r="B143" s="16"/>
      <c r="C143" s="16"/>
      <c r="D143" s="16"/>
      <c r="E143" s="16"/>
      <c r="F143" s="16"/>
      <c r="G143" s="1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s="1" customFormat="1">
      <c r="A144"/>
      <c r="B144" s="16"/>
      <c r="C144" s="16"/>
      <c r="D144" s="16"/>
      <c r="E144" s="16"/>
      <c r="F144" s="16"/>
      <c r="G144" s="16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s="1" customFormat="1">
      <c r="A145"/>
      <c r="B145" s="16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s="1" customFormat="1">
      <c r="A146"/>
      <c r="B146" s="1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</sheetData>
  <sheetProtection sheet="1" objects="1" scenarios="1"/>
  <mergeCells count="101">
    <mergeCell ref="B128:U128"/>
    <mergeCell ref="A131:Q131"/>
    <mergeCell ref="A133:Q133"/>
    <mergeCell ref="B122:U122"/>
    <mergeCell ref="B123:U123"/>
    <mergeCell ref="B124:U124"/>
    <mergeCell ref="V126:AA126"/>
    <mergeCell ref="AC126:AH126"/>
    <mergeCell ref="AK126:AN126"/>
    <mergeCell ref="AC116:AH117"/>
    <mergeCell ref="AK116:AN117"/>
    <mergeCell ref="V116:AA117"/>
    <mergeCell ref="AI116:AJ117"/>
    <mergeCell ref="AI126:AJ126"/>
    <mergeCell ref="B127:U127"/>
    <mergeCell ref="A118:U118"/>
    <mergeCell ref="B119:U119"/>
    <mergeCell ref="B120:U120"/>
    <mergeCell ref="B121:U121"/>
    <mergeCell ref="A65:H65"/>
    <mergeCell ref="A66:H66"/>
    <mergeCell ref="A67:H67"/>
    <mergeCell ref="A68:H68"/>
    <mergeCell ref="A115:E115"/>
    <mergeCell ref="A64:H64"/>
    <mergeCell ref="B51:U51"/>
    <mergeCell ref="B52:U52"/>
    <mergeCell ref="B53:U53"/>
    <mergeCell ref="B54:U54"/>
    <mergeCell ref="B55:U55"/>
    <mergeCell ref="B56:U56"/>
    <mergeCell ref="A58:U58"/>
    <mergeCell ref="A60:H60"/>
    <mergeCell ref="A61:H61"/>
    <mergeCell ref="A62:H62"/>
    <mergeCell ref="A63:H63"/>
    <mergeCell ref="C31:D31"/>
    <mergeCell ref="H31:I31"/>
    <mergeCell ref="S31:W31"/>
    <mergeCell ref="C32:D32"/>
    <mergeCell ref="H32:I32"/>
    <mergeCell ref="A50:U50"/>
    <mergeCell ref="AC38:AH39"/>
    <mergeCell ref="AK38:AN39"/>
    <mergeCell ref="A40:U40"/>
    <mergeCell ref="B41:U41"/>
    <mergeCell ref="B42:U42"/>
    <mergeCell ref="B43:U43"/>
    <mergeCell ref="V38:AA39"/>
    <mergeCell ref="AI38:AJ39"/>
    <mergeCell ref="AI48:AJ49"/>
    <mergeCell ref="B44:U44"/>
    <mergeCell ref="B45:U45"/>
    <mergeCell ref="V48:AA49"/>
    <mergeCell ref="AC48:AH49"/>
    <mergeCell ref="AK48:AN49"/>
    <mergeCell ref="S27:W27"/>
    <mergeCell ref="AC27:AG27"/>
    <mergeCell ref="C28:F28"/>
    <mergeCell ref="H28:K28"/>
    <mergeCell ref="S28:W28"/>
    <mergeCell ref="AC28:AG28"/>
    <mergeCell ref="S29:W29"/>
    <mergeCell ref="AC29:AG29"/>
    <mergeCell ref="C30:D30"/>
    <mergeCell ref="H30:I30"/>
    <mergeCell ref="S30:W30"/>
    <mergeCell ref="AC30:AG30"/>
    <mergeCell ref="S22:W22"/>
    <mergeCell ref="AC22:AG22"/>
    <mergeCell ref="S23:W23"/>
    <mergeCell ref="AC23:AG23"/>
    <mergeCell ref="S24:W24"/>
    <mergeCell ref="AC24:AG24"/>
    <mergeCell ref="S25:W25"/>
    <mergeCell ref="AC25:AG25"/>
    <mergeCell ref="S26:W26"/>
    <mergeCell ref="AC26:AG26"/>
    <mergeCell ref="S17:W17"/>
    <mergeCell ref="AC17:AG17"/>
    <mergeCell ref="S18:W18"/>
    <mergeCell ref="AC18:AG18"/>
    <mergeCell ref="S19:W19"/>
    <mergeCell ref="AC19:AG19"/>
    <mergeCell ref="S20:W20"/>
    <mergeCell ref="AC20:AG20"/>
    <mergeCell ref="S21:W21"/>
    <mergeCell ref="AC21:AG21"/>
    <mergeCell ref="S16:W16"/>
    <mergeCell ref="AC16:AG16"/>
    <mergeCell ref="A1:AE1"/>
    <mergeCell ref="A6:AN6"/>
    <mergeCell ref="A7:AN7"/>
    <mergeCell ref="A8:AN8"/>
    <mergeCell ref="S12:X12"/>
    <mergeCell ref="AC12:AH12"/>
    <mergeCell ref="A13:G13"/>
    <mergeCell ref="S14:W14"/>
    <mergeCell ref="AC14:AG14"/>
    <mergeCell ref="S15:W15"/>
    <mergeCell ref="AC15:AG15"/>
  </mergeCells>
  <hyperlinks>
    <hyperlink ref="A131:Q131" location="' observaciones PDI-F'!A1" display="Observaciones/Sugerencias "/>
    <hyperlink ref="A133:O133" location="' observaciones PDI-F'!A140" display="' observaciones PDI-F'!A140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3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22"/>
  <sheetViews>
    <sheetView showGridLines="0" tabSelected="1"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5.42578125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1" width="11.42578125" customWidth="1"/>
  </cols>
  <sheetData>
    <row r="1" spans="1:4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8.75" customHeight="1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5.75" customHeight="1">
      <c r="A8" s="81" t="s">
        <v>195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82" t="s">
        <v>46</v>
      </c>
      <c r="T12" s="82"/>
      <c r="U12" s="82"/>
      <c r="V12" s="82"/>
      <c r="W12" s="82"/>
      <c r="X12" s="82"/>
      <c r="Y12" s="5"/>
      <c r="Z12" s="3"/>
      <c r="AA12" s="3"/>
      <c r="AB12" s="3"/>
      <c r="AC12" s="82" t="s">
        <v>46</v>
      </c>
      <c r="AD12" s="82"/>
      <c r="AE12" s="82"/>
      <c r="AF12" s="82"/>
      <c r="AG12" s="82"/>
      <c r="AH12" s="82"/>
      <c r="AI12" s="69"/>
      <c r="AJ12" s="69"/>
      <c r="AK12" s="3"/>
      <c r="AL12" s="3"/>
      <c r="AM12" s="3"/>
      <c r="AN12" s="3"/>
    </row>
    <row r="13" spans="1:40" ht="33.75">
      <c r="A13" s="77"/>
      <c r="B13" s="77"/>
      <c r="C13" s="77"/>
      <c r="D13" s="77"/>
      <c r="E13" s="77"/>
      <c r="F13" s="77"/>
      <c r="G13" s="77"/>
      <c r="S13" s="6"/>
      <c r="T13" s="6"/>
      <c r="U13" s="7"/>
      <c r="V13" s="7"/>
      <c r="W13" s="7"/>
      <c r="X13" s="7"/>
      <c r="Y13" s="5"/>
      <c r="Z13" s="8"/>
      <c r="AA13" s="8"/>
      <c r="AB13" s="8"/>
      <c r="AC13" s="6"/>
      <c r="AD13" s="6"/>
      <c r="AE13" s="7"/>
      <c r="AF13" s="7"/>
      <c r="AG13" s="7"/>
      <c r="AH13" s="7"/>
      <c r="AI13" s="7"/>
      <c r="AJ13" s="7"/>
      <c r="AL13" s="9"/>
      <c r="AM13" s="8"/>
      <c r="AN13" s="8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3" t="s">
        <v>48</v>
      </c>
      <c r="T14" s="84"/>
      <c r="U14" s="84"/>
      <c r="V14" s="84"/>
      <c r="W14" s="85"/>
      <c r="X14" s="11">
        <v>3</v>
      </c>
      <c r="Y14" s="5"/>
      <c r="Z14" s="8"/>
      <c r="AA14" s="12"/>
      <c r="AB14" s="12"/>
      <c r="AC14" s="83" t="s">
        <v>63</v>
      </c>
      <c r="AD14" s="84"/>
      <c r="AE14" s="84"/>
      <c r="AF14" s="84"/>
      <c r="AG14" s="85"/>
      <c r="AH14" s="11">
        <v>7</v>
      </c>
      <c r="AI14" s="48"/>
      <c r="AJ14" s="48"/>
      <c r="AK14" s="10"/>
      <c r="AL14" s="13"/>
      <c r="AM14" s="8"/>
      <c r="AN14" s="12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3" t="s">
        <v>49</v>
      </c>
      <c r="T15" s="84"/>
      <c r="U15" s="84"/>
      <c r="V15" s="84"/>
      <c r="W15" s="85"/>
      <c r="X15" s="11">
        <v>4</v>
      </c>
      <c r="Y15" s="5"/>
      <c r="Z15" s="8"/>
      <c r="AA15" s="12"/>
      <c r="AB15" s="12"/>
      <c r="AC15" s="83" t="s">
        <v>66</v>
      </c>
      <c r="AD15" s="84"/>
      <c r="AE15" s="84"/>
      <c r="AF15" s="84"/>
      <c r="AG15" s="85"/>
      <c r="AH15" s="11">
        <v>6</v>
      </c>
      <c r="AI15" s="48"/>
      <c r="AJ15" s="48"/>
      <c r="AK15" s="10"/>
      <c r="AL15" s="13"/>
      <c r="AM15" s="8"/>
      <c r="AN15" s="12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3" t="s">
        <v>50</v>
      </c>
      <c r="T16" s="84"/>
      <c r="U16" s="84"/>
      <c r="V16" s="84"/>
      <c r="W16" s="85"/>
      <c r="X16" s="11">
        <v>14</v>
      </c>
      <c r="Y16" s="5"/>
      <c r="Z16" s="8"/>
      <c r="AA16" s="12"/>
      <c r="AB16" s="12"/>
      <c r="AC16" s="83" t="s">
        <v>67</v>
      </c>
      <c r="AD16" s="84"/>
      <c r="AE16" s="84"/>
      <c r="AF16" s="84"/>
      <c r="AG16" s="85"/>
      <c r="AH16" s="11">
        <v>1</v>
      </c>
      <c r="AI16" s="48"/>
      <c r="AJ16" s="48"/>
      <c r="AK16" s="10"/>
      <c r="AL16" s="13"/>
      <c r="AM16" s="8"/>
      <c r="AN16" s="12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3" t="s">
        <v>51</v>
      </c>
      <c r="T17" s="84"/>
      <c r="U17" s="84"/>
      <c r="V17" s="84"/>
      <c r="W17" s="85"/>
      <c r="X17" s="11">
        <v>4</v>
      </c>
      <c r="Y17" s="5"/>
      <c r="Z17" s="8"/>
      <c r="AA17" s="12"/>
      <c r="AB17" s="12"/>
      <c r="AC17" s="83" t="s">
        <v>68</v>
      </c>
      <c r="AD17" s="84"/>
      <c r="AE17" s="84"/>
      <c r="AF17" s="84"/>
      <c r="AG17" s="85"/>
      <c r="AH17" s="11">
        <v>8</v>
      </c>
      <c r="AI17" s="48"/>
      <c r="AJ17" s="48"/>
      <c r="AK17" s="10"/>
      <c r="AL17" s="13"/>
      <c r="AM17" s="8"/>
      <c r="AN17" s="12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3" t="s">
        <v>52</v>
      </c>
      <c r="T18" s="84"/>
      <c r="U18" s="84"/>
      <c r="V18" s="84"/>
      <c r="W18" s="85"/>
      <c r="X18" s="11">
        <v>3</v>
      </c>
      <c r="Y18" s="5"/>
      <c r="Z18" s="8"/>
      <c r="AA18" s="12"/>
      <c r="AB18" s="12"/>
      <c r="AC18" s="83" t="s">
        <v>69</v>
      </c>
      <c r="AD18" s="84"/>
      <c r="AE18" s="84"/>
      <c r="AF18" s="84"/>
      <c r="AG18" s="85"/>
      <c r="AH18" s="11">
        <v>6</v>
      </c>
      <c r="AI18" s="48"/>
      <c r="AJ18" s="48"/>
      <c r="AK18" s="10"/>
      <c r="AL18" s="13"/>
      <c r="AM18" s="8"/>
      <c r="AN18" s="12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3" t="s">
        <v>53</v>
      </c>
      <c r="T19" s="84"/>
      <c r="U19" s="84"/>
      <c r="V19" s="84"/>
      <c r="W19" s="85"/>
      <c r="X19" s="11">
        <v>1</v>
      </c>
      <c r="Y19" s="5"/>
      <c r="Z19" s="8"/>
      <c r="AA19" s="12"/>
      <c r="AB19" s="12"/>
      <c r="AC19" s="83" t="s">
        <v>70</v>
      </c>
      <c r="AD19" s="84"/>
      <c r="AE19" s="84"/>
      <c r="AF19" s="84"/>
      <c r="AG19" s="85"/>
      <c r="AH19" s="11">
        <v>4</v>
      </c>
      <c r="AI19" s="48"/>
      <c r="AJ19" s="48"/>
      <c r="AK19" s="10"/>
      <c r="AL19" s="13"/>
      <c r="AM19" s="8"/>
      <c r="AN19" s="12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3" t="s">
        <v>54</v>
      </c>
      <c r="T20" s="84"/>
      <c r="U20" s="84"/>
      <c r="V20" s="84"/>
      <c r="W20" s="85"/>
      <c r="X20" s="11">
        <v>2</v>
      </c>
      <c r="Y20" s="5"/>
      <c r="Z20" s="8"/>
      <c r="AA20" s="12"/>
      <c r="AB20" s="12"/>
      <c r="AC20" s="83" t="s">
        <v>71</v>
      </c>
      <c r="AD20" s="84"/>
      <c r="AE20" s="84"/>
      <c r="AF20" s="84"/>
      <c r="AG20" s="85"/>
      <c r="AH20" s="11">
        <v>1</v>
      </c>
      <c r="AI20" s="48"/>
      <c r="AJ20" s="48"/>
      <c r="AK20" s="10"/>
      <c r="AL20" s="13"/>
      <c r="AM20" s="8"/>
      <c r="AN20" s="12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3" t="s">
        <v>55</v>
      </c>
      <c r="T21" s="84"/>
      <c r="U21" s="84"/>
      <c r="V21" s="84"/>
      <c r="W21" s="85"/>
      <c r="X21" s="11">
        <v>9</v>
      </c>
      <c r="Y21" s="5"/>
      <c r="Z21" s="8"/>
      <c r="AA21" s="12"/>
      <c r="AB21" s="12"/>
      <c r="AC21" s="83" t="s">
        <v>72</v>
      </c>
      <c r="AD21" s="84"/>
      <c r="AE21" s="84"/>
      <c r="AF21" s="84"/>
      <c r="AG21" s="85"/>
      <c r="AH21" s="11">
        <v>20</v>
      </c>
      <c r="AI21" s="48"/>
      <c r="AJ21" s="48"/>
      <c r="AK21" s="10"/>
      <c r="AL21" s="13"/>
      <c r="AM21" s="8"/>
      <c r="AN21" s="12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3" t="s">
        <v>56</v>
      </c>
      <c r="T22" s="84"/>
      <c r="U22" s="84"/>
      <c r="V22" s="84"/>
      <c r="W22" s="85"/>
      <c r="X22" s="11">
        <v>5</v>
      </c>
      <c r="Y22" s="5"/>
      <c r="Z22" s="8"/>
      <c r="AA22" s="12"/>
      <c r="AB22" s="12"/>
      <c r="AC22" s="83" t="s">
        <v>73</v>
      </c>
      <c r="AD22" s="84"/>
      <c r="AE22" s="84"/>
      <c r="AF22" s="84"/>
      <c r="AG22" s="85"/>
      <c r="AH22" s="11">
        <v>7</v>
      </c>
      <c r="AI22" s="48"/>
      <c r="AJ22" s="48"/>
      <c r="AK22" s="10"/>
      <c r="AL22" s="13"/>
      <c r="AM22" s="8"/>
      <c r="AN22" s="1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3" t="s">
        <v>57</v>
      </c>
      <c r="T23" s="84"/>
      <c r="U23" s="84"/>
      <c r="V23" s="84"/>
      <c r="W23" s="85"/>
      <c r="X23" s="11">
        <v>13</v>
      </c>
      <c r="Y23" s="5"/>
      <c r="Z23" s="8"/>
      <c r="AA23" s="12"/>
      <c r="AB23" s="12"/>
      <c r="AC23" s="83" t="s">
        <v>74</v>
      </c>
      <c r="AD23" s="84"/>
      <c r="AE23" s="84"/>
      <c r="AF23" s="84"/>
      <c r="AG23" s="85"/>
      <c r="AH23" s="11">
        <v>4</v>
      </c>
      <c r="AI23" s="48"/>
      <c r="AJ23" s="48"/>
      <c r="AK23" s="10"/>
      <c r="AL23" s="13"/>
      <c r="AM23" s="8"/>
      <c r="AN23" s="12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3" t="s">
        <v>58</v>
      </c>
      <c r="T24" s="84"/>
      <c r="U24" s="84"/>
      <c r="V24" s="84"/>
      <c r="W24" s="85"/>
      <c r="X24" s="11">
        <v>6</v>
      </c>
      <c r="Y24" s="13"/>
      <c r="Z24" s="8"/>
      <c r="AA24" s="12"/>
      <c r="AB24" s="12"/>
      <c r="AC24" s="83" t="s">
        <v>75</v>
      </c>
      <c r="AD24" s="84"/>
      <c r="AE24" s="84"/>
      <c r="AF24" s="84"/>
      <c r="AG24" s="85"/>
      <c r="AH24" s="11">
        <v>5</v>
      </c>
      <c r="AI24" s="48"/>
      <c r="AJ24" s="48"/>
      <c r="AK24" s="10"/>
      <c r="AL24" s="13"/>
      <c r="AM24" s="8"/>
      <c r="AN24" s="12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3" t="s">
        <v>59</v>
      </c>
      <c r="T25" s="84"/>
      <c r="U25" s="84"/>
      <c r="V25" s="84"/>
      <c r="W25" s="85"/>
      <c r="X25" s="11">
        <v>5</v>
      </c>
      <c r="Y25" s="13"/>
      <c r="Z25" s="8"/>
      <c r="AA25" s="12"/>
      <c r="AB25" s="12"/>
      <c r="AC25" s="83" t="s">
        <v>76</v>
      </c>
      <c r="AD25" s="84"/>
      <c r="AE25" s="84"/>
      <c r="AF25" s="84"/>
      <c r="AG25" s="85"/>
      <c r="AH25" s="11">
        <v>21</v>
      </c>
      <c r="AI25" s="48"/>
      <c r="AJ25" s="48"/>
      <c r="AK25" s="10"/>
      <c r="AL25" s="13"/>
      <c r="AM25" s="8"/>
      <c r="AN25" s="12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3" t="s">
        <v>60</v>
      </c>
      <c r="T26" s="84"/>
      <c r="U26" s="84"/>
      <c r="V26" s="84"/>
      <c r="W26" s="85"/>
      <c r="X26" s="11">
        <v>11</v>
      </c>
      <c r="Y26" s="13"/>
      <c r="Z26" s="8"/>
      <c r="AA26" s="12"/>
      <c r="AB26" s="12"/>
      <c r="AC26" s="83" t="s">
        <v>77</v>
      </c>
      <c r="AD26" s="84"/>
      <c r="AE26" s="84"/>
      <c r="AF26" s="84"/>
      <c r="AG26" s="85"/>
      <c r="AH26" s="11">
        <v>9</v>
      </c>
      <c r="AI26" s="48"/>
      <c r="AJ26" s="48"/>
      <c r="AK26" s="10"/>
      <c r="AL26" s="13"/>
      <c r="AM26" s="8"/>
      <c r="AN26" s="12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83" t="s">
        <v>61</v>
      </c>
      <c r="T27" s="84"/>
      <c r="U27" s="84"/>
      <c r="V27" s="84"/>
      <c r="W27" s="85"/>
      <c r="X27" s="11">
        <v>6</v>
      </c>
      <c r="Y27" s="13"/>
      <c r="Z27" s="8"/>
      <c r="AA27" s="12"/>
      <c r="AB27" s="12"/>
      <c r="AC27" s="83" t="s">
        <v>78</v>
      </c>
      <c r="AD27" s="84"/>
      <c r="AE27" s="84"/>
      <c r="AF27" s="84"/>
      <c r="AG27" s="85"/>
      <c r="AH27" s="11">
        <v>6</v>
      </c>
      <c r="AI27" s="48"/>
      <c r="AJ27" s="48"/>
      <c r="AK27" s="10"/>
      <c r="AL27" s="13"/>
      <c r="AM27" s="8"/>
      <c r="AN27" s="12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82" t="s">
        <v>2</v>
      </c>
      <c r="D28" s="82"/>
      <c r="E28" s="82"/>
      <c r="F28" s="82"/>
      <c r="G28" s="10"/>
      <c r="H28" s="122"/>
      <c r="I28" s="122"/>
      <c r="J28" s="122"/>
      <c r="K28" s="122"/>
      <c r="L28" s="10"/>
      <c r="M28" s="10"/>
      <c r="N28" s="10"/>
      <c r="O28" s="10"/>
      <c r="P28" s="10"/>
      <c r="Q28" s="10"/>
      <c r="R28" s="10"/>
      <c r="S28" s="83" t="s">
        <v>62</v>
      </c>
      <c r="T28" s="84"/>
      <c r="U28" s="84"/>
      <c r="V28" s="84"/>
      <c r="W28" s="85"/>
      <c r="X28" s="11">
        <v>10</v>
      </c>
      <c r="Y28" s="13"/>
      <c r="Z28" s="8"/>
      <c r="AA28" s="12"/>
      <c r="AB28" s="12"/>
      <c r="AC28" s="83" t="s">
        <v>79</v>
      </c>
      <c r="AD28" s="84"/>
      <c r="AE28" s="84"/>
      <c r="AF28" s="84"/>
      <c r="AG28" s="85"/>
      <c r="AH28" s="11">
        <v>22</v>
      </c>
      <c r="AI28" s="48"/>
      <c r="AJ28" s="48"/>
      <c r="AK28" s="10"/>
      <c r="AL28" s="13"/>
      <c r="AM28" s="8"/>
      <c r="AN28" s="12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66"/>
      <c r="K29" s="67"/>
      <c r="L29" s="10"/>
      <c r="M29" s="10"/>
      <c r="N29" s="10"/>
      <c r="O29" s="10"/>
      <c r="P29" s="10"/>
      <c r="Q29" s="10"/>
      <c r="R29" s="10"/>
      <c r="S29" s="109"/>
      <c r="T29" s="109"/>
      <c r="U29" s="109"/>
      <c r="V29" s="109"/>
      <c r="W29" s="109"/>
      <c r="X29" s="65"/>
      <c r="Y29" s="13"/>
      <c r="Z29" s="8"/>
      <c r="AA29" s="12"/>
      <c r="AB29" s="12"/>
      <c r="AC29" s="83" t="s">
        <v>80</v>
      </c>
      <c r="AD29" s="84"/>
      <c r="AE29" s="84"/>
      <c r="AF29" s="84"/>
      <c r="AG29" s="85"/>
      <c r="AH29" s="11">
        <v>2</v>
      </c>
      <c r="AI29" s="48"/>
      <c r="AJ29" s="48"/>
      <c r="AK29" s="10"/>
      <c r="AL29" s="13"/>
      <c r="AM29" s="8"/>
      <c r="AN29" s="12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90" t="s">
        <v>4</v>
      </c>
      <c r="D30" s="90"/>
      <c r="E30" s="11">
        <v>122</v>
      </c>
      <c r="F30" s="10"/>
      <c r="G30" s="10"/>
      <c r="H30" s="123"/>
      <c r="I30" s="123"/>
      <c r="J30" s="48"/>
      <c r="K30" s="68"/>
      <c r="L30" s="10"/>
      <c r="M30" s="10"/>
      <c r="N30" s="10"/>
      <c r="O30" s="10"/>
      <c r="P30" s="10"/>
      <c r="Q30" s="10"/>
      <c r="R30" s="10"/>
      <c r="S30" s="123"/>
      <c r="T30" s="123"/>
      <c r="U30" s="123"/>
      <c r="V30" s="123"/>
      <c r="W30" s="123"/>
      <c r="X30" s="48"/>
      <c r="Y30" s="13"/>
      <c r="Z30" s="8"/>
      <c r="AA30" s="12"/>
      <c r="AB30" s="12"/>
      <c r="AC30" s="123"/>
      <c r="AD30" s="123"/>
      <c r="AE30" s="123"/>
      <c r="AF30" s="123"/>
      <c r="AG30" s="123"/>
      <c r="AH30" s="48"/>
      <c r="AI30" s="48"/>
      <c r="AJ30" s="48"/>
      <c r="AK30" s="10"/>
      <c r="AL30" s="13"/>
      <c r="AM30" s="8"/>
      <c r="AN30" s="12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90" t="s">
        <v>6</v>
      </c>
      <c r="D31" s="90"/>
      <c r="E31" s="11">
        <v>103</v>
      </c>
      <c r="F31" s="10"/>
      <c r="G31" s="10"/>
      <c r="H31" s="123"/>
      <c r="I31" s="123"/>
      <c r="J31" s="48"/>
      <c r="K31" s="68"/>
      <c r="L31" s="10"/>
      <c r="M31" s="10"/>
      <c r="N31" s="10"/>
      <c r="O31" s="10"/>
      <c r="P31" s="10"/>
      <c r="Q31" s="10"/>
      <c r="R31" s="10"/>
      <c r="S31" s="123"/>
      <c r="T31" s="123"/>
      <c r="U31" s="123"/>
      <c r="V31" s="123"/>
      <c r="W31" s="123"/>
      <c r="X31" s="48"/>
      <c r="Y31" s="13"/>
      <c r="Z31" s="8"/>
      <c r="AA31" s="12"/>
      <c r="AB31" s="12"/>
      <c r="AC31" s="73"/>
      <c r="AD31" s="73"/>
      <c r="AE31" s="73"/>
      <c r="AF31" s="73"/>
      <c r="AG31" s="73"/>
      <c r="AH31" s="48"/>
      <c r="AI31" s="48"/>
      <c r="AJ31" s="48"/>
      <c r="AK31" s="10"/>
      <c r="AL31" s="13"/>
      <c r="AM31" s="8"/>
      <c r="AN31" s="12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90" t="s">
        <v>8</v>
      </c>
      <c r="D32" s="90"/>
      <c r="E32" s="11">
        <f>SUM(E30:E31)</f>
        <v>225</v>
      </c>
      <c r="F32" s="10"/>
      <c r="G32" s="10"/>
      <c r="H32" s="123"/>
      <c r="I32" s="123"/>
      <c r="J32" s="48"/>
      <c r="K32" s="6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"/>
      <c r="AN32" s="1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"/>
      <c r="AN33" s="12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"/>
      <c r="AN34" s="1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"/>
      <c r="AN35" s="12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86" t="s">
        <v>9</v>
      </c>
      <c r="W38" s="91"/>
      <c r="X38" s="91"/>
      <c r="Y38" s="91"/>
      <c r="Z38" s="91"/>
      <c r="AA38" s="87"/>
      <c r="AB38" s="16"/>
      <c r="AC38" s="86" t="s">
        <v>10</v>
      </c>
      <c r="AD38" s="91"/>
      <c r="AE38" s="91"/>
      <c r="AF38" s="91"/>
      <c r="AG38" s="91"/>
      <c r="AH38" s="87"/>
      <c r="AI38" s="86" t="s">
        <v>194</v>
      </c>
      <c r="AJ38" s="87"/>
      <c r="AK38" s="102" t="s">
        <v>11</v>
      </c>
      <c r="AL38" s="103"/>
      <c r="AM38" s="103"/>
      <c r="AN38" s="104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88"/>
      <c r="W39" s="92"/>
      <c r="X39" s="92"/>
      <c r="Y39" s="92"/>
      <c r="Z39" s="92"/>
      <c r="AA39" s="89"/>
      <c r="AB39" s="16"/>
      <c r="AC39" s="88"/>
      <c r="AD39" s="92"/>
      <c r="AE39" s="92"/>
      <c r="AF39" s="92"/>
      <c r="AG39" s="92"/>
      <c r="AH39" s="89"/>
      <c r="AI39" s="88"/>
      <c r="AJ39" s="89"/>
      <c r="AK39" s="105"/>
      <c r="AL39" s="106"/>
      <c r="AM39" s="106"/>
      <c r="AN39" s="107"/>
      <c r="AO39" s="1" t="s">
        <v>83</v>
      </c>
      <c r="AP39">
        <v>7</v>
      </c>
      <c r="AQ39">
        <v>16</v>
      </c>
      <c r="AR39">
        <v>49</v>
      </c>
      <c r="AS39">
        <v>90</v>
      </c>
      <c r="AT39">
        <v>62</v>
      </c>
      <c r="AU39">
        <v>1</v>
      </c>
      <c r="AV39">
        <v>225</v>
      </c>
      <c r="AW39" t="s">
        <v>83</v>
      </c>
      <c r="AX39">
        <v>7</v>
      </c>
      <c r="AY39">
        <v>16</v>
      </c>
      <c r="AZ39">
        <v>49</v>
      </c>
      <c r="BA39">
        <v>90</v>
      </c>
      <c r="BB39">
        <v>62</v>
      </c>
      <c r="BC39">
        <v>3.82</v>
      </c>
      <c r="BD39">
        <v>1.0169999999999999</v>
      </c>
      <c r="BE39">
        <v>4</v>
      </c>
      <c r="BF39">
        <v>4</v>
      </c>
    </row>
    <row r="40" spans="1:58" s="20" customFormat="1" ht="40.5" customHeight="1">
      <c r="A40" s="96" t="s">
        <v>13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14</v>
      </c>
      <c r="AB40" s="18" t="s">
        <v>15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14</v>
      </c>
      <c r="AI40" s="74" t="s">
        <v>192</v>
      </c>
      <c r="AJ40" s="74" t="s">
        <v>193</v>
      </c>
      <c r="AK40" s="19" t="s">
        <v>16</v>
      </c>
      <c r="AL40" s="19" t="s">
        <v>17</v>
      </c>
      <c r="AM40" s="19" t="s">
        <v>18</v>
      </c>
      <c r="AN40" s="19" t="s">
        <v>19</v>
      </c>
      <c r="AO40" s="1" t="s">
        <v>84</v>
      </c>
      <c r="AP40" s="20">
        <v>5</v>
      </c>
      <c r="AQ40" s="20">
        <v>9</v>
      </c>
      <c r="AR40" s="20">
        <v>28</v>
      </c>
      <c r="AS40" s="20">
        <v>91</v>
      </c>
      <c r="AT40" s="20">
        <v>91</v>
      </c>
      <c r="AU40" s="20">
        <v>1</v>
      </c>
      <c r="AV40" s="20">
        <v>225</v>
      </c>
      <c r="AW40" s="20" t="s">
        <v>84</v>
      </c>
      <c r="AX40" s="20">
        <v>5</v>
      </c>
      <c r="AY40" s="20">
        <v>9</v>
      </c>
      <c r="AZ40" s="20">
        <v>28</v>
      </c>
      <c r="BA40" s="20">
        <v>91</v>
      </c>
      <c r="BB40" s="20">
        <v>91</v>
      </c>
      <c r="BC40" s="20">
        <v>4.13</v>
      </c>
      <c r="BD40" s="20">
        <v>0.93700000000000006</v>
      </c>
      <c r="BE40" s="20">
        <v>4</v>
      </c>
      <c r="BF40" s="20">
        <v>4</v>
      </c>
    </row>
    <row r="41" spans="1:58" s="26" customFormat="1" ht="20.100000000000001" customHeight="1">
      <c r="A41" s="21" t="s">
        <v>20</v>
      </c>
      <c r="B41" s="83" t="s">
        <v>21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1">
        <f>AP39</f>
        <v>7</v>
      </c>
      <c r="W41" s="11">
        <f t="shared" ref="W41:AB44" si="0">AQ39</f>
        <v>16</v>
      </c>
      <c r="X41" s="11">
        <f t="shared" si="0"/>
        <v>49</v>
      </c>
      <c r="Y41" s="11">
        <f t="shared" si="0"/>
        <v>90</v>
      </c>
      <c r="Z41" s="11">
        <f t="shared" si="0"/>
        <v>62</v>
      </c>
      <c r="AA41" s="11">
        <f t="shared" si="0"/>
        <v>1</v>
      </c>
      <c r="AB41" s="11">
        <f t="shared" si="0"/>
        <v>225</v>
      </c>
      <c r="AC41" s="22">
        <f t="shared" ref="AC41:AH44" si="1">V41/$AB41</f>
        <v>3.111111111111111E-2</v>
      </c>
      <c r="AD41" s="22">
        <f t="shared" si="1"/>
        <v>7.1111111111111111E-2</v>
      </c>
      <c r="AE41" s="22">
        <f t="shared" si="1"/>
        <v>0.21777777777777776</v>
      </c>
      <c r="AF41" s="22">
        <f t="shared" si="1"/>
        <v>0.4</v>
      </c>
      <c r="AG41" s="22">
        <f t="shared" si="1"/>
        <v>0.27555555555555555</v>
      </c>
      <c r="AH41" s="22">
        <f t="shared" si="1"/>
        <v>4.4444444444444444E-3</v>
      </c>
      <c r="AI41" s="22">
        <f t="shared" ref="AI41" si="2">(V41+W41)/(V41+W41+X41+Y41+Z41)</f>
        <v>0.10267857142857142</v>
      </c>
      <c r="AJ41" s="22">
        <f t="shared" ref="AJ41" si="3">(X41+Y41+Z41)/(V41+W41+X41+Y41+Z41)</f>
        <v>0.8973214285714286</v>
      </c>
      <c r="AK41" s="23">
        <f>BC39</f>
        <v>3.82</v>
      </c>
      <c r="AL41" s="23">
        <f t="shared" ref="AL41:AN44" si="4">BD39</f>
        <v>1.0169999999999999</v>
      </c>
      <c r="AM41" s="24">
        <f t="shared" si="4"/>
        <v>4</v>
      </c>
      <c r="AN41" s="24">
        <f t="shared" si="4"/>
        <v>4</v>
      </c>
      <c r="AO41" s="25" t="s">
        <v>85</v>
      </c>
      <c r="AP41" s="26">
        <v>11</v>
      </c>
      <c r="AQ41" s="26">
        <v>18</v>
      </c>
      <c r="AR41" s="26">
        <v>47</v>
      </c>
      <c r="AS41" s="26">
        <v>73</v>
      </c>
      <c r="AT41" s="26">
        <v>47</v>
      </c>
      <c r="AU41" s="26">
        <v>29</v>
      </c>
      <c r="AV41" s="26">
        <v>225</v>
      </c>
      <c r="AW41" s="26" t="s">
        <v>85</v>
      </c>
      <c r="AX41" s="26">
        <v>11</v>
      </c>
      <c r="AY41" s="26">
        <v>18</v>
      </c>
      <c r="AZ41" s="26">
        <v>47</v>
      </c>
      <c r="BA41" s="26">
        <v>73</v>
      </c>
      <c r="BB41" s="26">
        <v>47</v>
      </c>
      <c r="BC41" s="26">
        <v>3.65</v>
      </c>
      <c r="BD41" s="26">
        <v>1.111</v>
      </c>
      <c r="BE41" s="26">
        <v>4</v>
      </c>
      <c r="BF41" s="26">
        <v>4</v>
      </c>
    </row>
    <row r="42" spans="1:58" s="26" customFormat="1" ht="20.100000000000001" customHeight="1">
      <c r="A42" s="21" t="s">
        <v>22</v>
      </c>
      <c r="B42" s="83" t="s">
        <v>101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11">
        <f t="shared" ref="V42:V44" si="5">AP40</f>
        <v>5</v>
      </c>
      <c r="W42" s="11">
        <f t="shared" si="0"/>
        <v>9</v>
      </c>
      <c r="X42" s="11">
        <f t="shared" si="0"/>
        <v>28</v>
      </c>
      <c r="Y42" s="11">
        <f t="shared" si="0"/>
        <v>91</v>
      </c>
      <c r="Z42" s="11">
        <f t="shared" si="0"/>
        <v>91</v>
      </c>
      <c r="AA42" s="11">
        <f t="shared" si="0"/>
        <v>1</v>
      </c>
      <c r="AB42" s="11">
        <f t="shared" si="0"/>
        <v>225</v>
      </c>
      <c r="AC42" s="22">
        <f t="shared" si="1"/>
        <v>2.2222222222222223E-2</v>
      </c>
      <c r="AD42" s="22">
        <f t="shared" si="1"/>
        <v>0.04</v>
      </c>
      <c r="AE42" s="22">
        <f t="shared" si="1"/>
        <v>0.12444444444444444</v>
      </c>
      <c r="AF42" s="22">
        <f t="shared" si="1"/>
        <v>0.40444444444444444</v>
      </c>
      <c r="AG42" s="22">
        <f t="shared" si="1"/>
        <v>0.40444444444444444</v>
      </c>
      <c r="AH42" s="22">
        <f t="shared" si="1"/>
        <v>4.4444444444444444E-3</v>
      </c>
      <c r="AI42" s="22">
        <f t="shared" ref="AI42:AI44" si="6">(V42+W42)/(V42+W42+X42+Y42+Z42)</f>
        <v>6.25E-2</v>
      </c>
      <c r="AJ42" s="22">
        <f t="shared" ref="AJ42:AJ44" si="7">(X42+Y42+Z42)/(V42+W42+X42+Y42+Z42)</f>
        <v>0.9375</v>
      </c>
      <c r="AK42" s="23">
        <f t="shared" ref="AK42:AK44" si="8">BC40</f>
        <v>4.13</v>
      </c>
      <c r="AL42" s="23">
        <f t="shared" si="4"/>
        <v>0.93700000000000006</v>
      </c>
      <c r="AM42" s="24">
        <f t="shared" si="4"/>
        <v>4</v>
      </c>
      <c r="AN42" s="24">
        <f t="shared" si="4"/>
        <v>4</v>
      </c>
      <c r="AO42" s="25" t="s">
        <v>86</v>
      </c>
      <c r="AP42" s="26">
        <v>9</v>
      </c>
      <c r="AQ42" s="26">
        <v>19</v>
      </c>
      <c r="AR42" s="26">
        <v>35</v>
      </c>
      <c r="AS42" s="26">
        <v>66</v>
      </c>
      <c r="AT42" s="26">
        <v>62</v>
      </c>
      <c r="AU42" s="26">
        <v>34</v>
      </c>
      <c r="AV42" s="26">
        <v>225</v>
      </c>
      <c r="AW42" s="26" t="s">
        <v>86</v>
      </c>
      <c r="AX42" s="26">
        <v>9</v>
      </c>
      <c r="AY42" s="26">
        <v>19</v>
      </c>
      <c r="AZ42" s="26">
        <v>35</v>
      </c>
      <c r="BA42" s="26">
        <v>66</v>
      </c>
      <c r="BB42" s="26">
        <v>62</v>
      </c>
      <c r="BC42" s="26">
        <v>3.8</v>
      </c>
      <c r="BD42" s="26">
        <v>1.139</v>
      </c>
      <c r="BE42" s="26">
        <v>4</v>
      </c>
      <c r="BF42" s="26">
        <v>4</v>
      </c>
    </row>
    <row r="43" spans="1:58" s="26" customFormat="1" ht="20.100000000000001" customHeight="1">
      <c r="A43" s="21" t="s">
        <v>23</v>
      </c>
      <c r="B43" s="83" t="s">
        <v>24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/>
      <c r="V43" s="11">
        <f t="shared" si="5"/>
        <v>11</v>
      </c>
      <c r="W43" s="11">
        <f t="shared" si="0"/>
        <v>18</v>
      </c>
      <c r="X43" s="11">
        <f t="shared" si="0"/>
        <v>47</v>
      </c>
      <c r="Y43" s="11">
        <f t="shared" si="0"/>
        <v>73</v>
      </c>
      <c r="Z43" s="11">
        <f t="shared" si="0"/>
        <v>47</v>
      </c>
      <c r="AA43" s="11">
        <f t="shared" si="0"/>
        <v>29</v>
      </c>
      <c r="AB43" s="11">
        <f t="shared" si="0"/>
        <v>225</v>
      </c>
      <c r="AC43" s="22">
        <f t="shared" si="1"/>
        <v>4.8888888888888891E-2</v>
      </c>
      <c r="AD43" s="22">
        <f t="shared" si="1"/>
        <v>0.08</v>
      </c>
      <c r="AE43" s="22">
        <f t="shared" si="1"/>
        <v>0.2088888888888889</v>
      </c>
      <c r="AF43" s="22">
        <f t="shared" si="1"/>
        <v>0.32444444444444442</v>
      </c>
      <c r="AG43" s="22">
        <f t="shared" si="1"/>
        <v>0.2088888888888889</v>
      </c>
      <c r="AH43" s="22">
        <f t="shared" si="1"/>
        <v>0.12888888888888889</v>
      </c>
      <c r="AI43" s="22">
        <f t="shared" si="6"/>
        <v>0.14795918367346939</v>
      </c>
      <c r="AJ43" s="22">
        <f t="shared" si="7"/>
        <v>0.85204081632653061</v>
      </c>
      <c r="AK43" s="23">
        <f t="shared" si="8"/>
        <v>3.65</v>
      </c>
      <c r="AL43" s="23">
        <f t="shared" si="4"/>
        <v>1.111</v>
      </c>
      <c r="AM43" s="24">
        <f t="shared" si="4"/>
        <v>4</v>
      </c>
      <c r="AN43" s="24">
        <f t="shared" si="4"/>
        <v>4</v>
      </c>
      <c r="AO43" s="25" t="s">
        <v>87</v>
      </c>
      <c r="AP43" s="26">
        <v>20</v>
      </c>
      <c r="AQ43" s="26">
        <v>25</v>
      </c>
      <c r="AR43" s="26">
        <v>56</v>
      </c>
      <c r="AS43" s="26">
        <v>74</v>
      </c>
      <c r="AT43" s="26">
        <v>32</v>
      </c>
      <c r="AU43" s="26">
        <v>18</v>
      </c>
      <c r="AV43" s="26">
        <v>225</v>
      </c>
      <c r="AW43" s="26" t="s">
        <v>87</v>
      </c>
      <c r="AX43" s="26">
        <v>20</v>
      </c>
      <c r="AY43" s="26">
        <v>25</v>
      </c>
      <c r="AZ43" s="26">
        <v>56</v>
      </c>
      <c r="BA43" s="26">
        <v>74</v>
      </c>
      <c r="BB43" s="26">
        <v>32</v>
      </c>
      <c r="BC43" s="26">
        <v>3.35</v>
      </c>
      <c r="BD43" s="26">
        <v>1.1679999999999999</v>
      </c>
      <c r="BE43" s="26">
        <v>4</v>
      </c>
      <c r="BF43" s="26">
        <v>4</v>
      </c>
    </row>
    <row r="44" spans="1:58" s="26" customFormat="1" ht="20.100000000000001" customHeight="1">
      <c r="A44" s="21" t="s">
        <v>25</v>
      </c>
      <c r="B44" s="83" t="s">
        <v>102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11">
        <f t="shared" si="5"/>
        <v>9</v>
      </c>
      <c r="W44" s="11">
        <f t="shared" si="0"/>
        <v>19</v>
      </c>
      <c r="X44" s="11">
        <f t="shared" si="0"/>
        <v>35</v>
      </c>
      <c r="Y44" s="11">
        <f t="shared" si="0"/>
        <v>66</v>
      </c>
      <c r="Z44" s="11">
        <f t="shared" si="0"/>
        <v>62</v>
      </c>
      <c r="AA44" s="11">
        <f t="shared" si="0"/>
        <v>34</v>
      </c>
      <c r="AB44" s="11">
        <f t="shared" si="0"/>
        <v>225</v>
      </c>
      <c r="AC44" s="22">
        <f t="shared" si="1"/>
        <v>0.04</v>
      </c>
      <c r="AD44" s="22">
        <f t="shared" si="1"/>
        <v>8.4444444444444447E-2</v>
      </c>
      <c r="AE44" s="22">
        <f t="shared" si="1"/>
        <v>0.15555555555555556</v>
      </c>
      <c r="AF44" s="22">
        <f t="shared" si="1"/>
        <v>0.29333333333333333</v>
      </c>
      <c r="AG44" s="22">
        <f t="shared" si="1"/>
        <v>0.27555555555555555</v>
      </c>
      <c r="AH44" s="22">
        <f t="shared" si="1"/>
        <v>0.15111111111111111</v>
      </c>
      <c r="AI44" s="22">
        <f t="shared" si="6"/>
        <v>0.14659685863874344</v>
      </c>
      <c r="AJ44" s="22">
        <f t="shared" si="7"/>
        <v>0.8534031413612565</v>
      </c>
      <c r="AK44" s="23">
        <f t="shared" si="8"/>
        <v>3.8</v>
      </c>
      <c r="AL44" s="23">
        <f t="shared" si="4"/>
        <v>1.139</v>
      </c>
      <c r="AM44" s="24">
        <f t="shared" si="4"/>
        <v>4</v>
      </c>
      <c r="AN44" s="24">
        <f t="shared" si="4"/>
        <v>4</v>
      </c>
      <c r="AO44" s="25" t="s">
        <v>88</v>
      </c>
      <c r="AP44" s="26">
        <v>14</v>
      </c>
      <c r="AQ44" s="26">
        <v>40</v>
      </c>
      <c r="AR44" s="26">
        <v>52</v>
      </c>
      <c r="AS44" s="26">
        <v>80</v>
      </c>
      <c r="AT44" s="26">
        <v>35</v>
      </c>
      <c r="AU44" s="26">
        <v>4</v>
      </c>
      <c r="AV44" s="26">
        <v>225</v>
      </c>
      <c r="AW44" s="26" t="s">
        <v>88</v>
      </c>
      <c r="AX44" s="26">
        <v>14</v>
      </c>
      <c r="AY44" s="26">
        <v>40</v>
      </c>
      <c r="AZ44" s="26">
        <v>52</v>
      </c>
      <c r="BA44" s="26">
        <v>80</v>
      </c>
      <c r="BB44" s="26">
        <v>35</v>
      </c>
      <c r="BC44" s="26">
        <v>3.37</v>
      </c>
      <c r="BD44" s="26">
        <v>1.139</v>
      </c>
      <c r="BE44" s="26">
        <v>4</v>
      </c>
      <c r="BF44" s="26">
        <v>4</v>
      </c>
    </row>
    <row r="45" spans="1:58" s="20" customFormat="1" ht="16.5" customHeight="1">
      <c r="A45" s="27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" t="s">
        <v>89</v>
      </c>
      <c r="AP45" s="20">
        <v>8</v>
      </c>
      <c r="AQ45" s="20">
        <v>20</v>
      </c>
      <c r="AR45" s="20">
        <v>51</v>
      </c>
      <c r="AS45" s="20">
        <v>78</v>
      </c>
      <c r="AT45" s="20">
        <v>61</v>
      </c>
      <c r="AU45" s="20">
        <v>7</v>
      </c>
      <c r="AV45" s="20">
        <v>225</v>
      </c>
      <c r="AW45" s="20" t="s">
        <v>89</v>
      </c>
      <c r="AX45" s="20">
        <v>8</v>
      </c>
      <c r="AY45" s="20">
        <v>20</v>
      </c>
      <c r="AZ45" s="20">
        <v>51</v>
      </c>
      <c r="BA45" s="20">
        <v>78</v>
      </c>
      <c r="BB45" s="20">
        <v>61</v>
      </c>
      <c r="BC45" s="20">
        <v>3.75</v>
      </c>
      <c r="BD45" s="20">
        <v>1.075</v>
      </c>
      <c r="BE45" s="20">
        <v>4</v>
      </c>
      <c r="BF45" s="20">
        <v>4</v>
      </c>
    </row>
    <row r="46" spans="1:58" s="20" customFormat="1" ht="16.5" customHeight="1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3"/>
      <c r="L46" s="33"/>
      <c r="M46" s="32"/>
      <c r="N46" s="32"/>
      <c r="O46" s="32"/>
      <c r="P46" s="28"/>
      <c r="Q46" s="28"/>
      <c r="R46" s="28"/>
      <c r="S46" s="28"/>
      <c r="T46" s="33"/>
      <c r="U46" s="33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90</v>
      </c>
      <c r="AP46" s="20">
        <v>13</v>
      </c>
      <c r="AQ46" s="20">
        <v>44</v>
      </c>
      <c r="AR46" s="20">
        <v>48</v>
      </c>
      <c r="AS46" s="20">
        <v>77</v>
      </c>
      <c r="AT46" s="20">
        <v>36</v>
      </c>
      <c r="AU46" s="20">
        <v>7</v>
      </c>
      <c r="AV46" s="20">
        <v>225</v>
      </c>
      <c r="AW46" s="20" t="s">
        <v>90</v>
      </c>
      <c r="AX46" s="20">
        <v>13</v>
      </c>
      <c r="AY46" s="20">
        <v>44</v>
      </c>
      <c r="AZ46" s="20">
        <v>48</v>
      </c>
      <c r="BA46" s="20">
        <v>77</v>
      </c>
      <c r="BB46" s="20">
        <v>36</v>
      </c>
      <c r="BC46" s="20">
        <v>3.36</v>
      </c>
      <c r="BD46" s="20">
        <v>1.153</v>
      </c>
      <c r="BE46" s="20">
        <v>4</v>
      </c>
      <c r="BF46" s="20">
        <v>4</v>
      </c>
    </row>
    <row r="47" spans="1:58" s="20" customFormat="1" ht="16.5" customHeight="1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3"/>
      <c r="L47" s="33"/>
      <c r="M47" s="32"/>
      <c r="N47" s="32"/>
      <c r="O47" s="32"/>
      <c r="P47" s="28"/>
      <c r="Q47" s="28"/>
      <c r="R47" s="28"/>
      <c r="S47" s="28"/>
      <c r="T47" s="33"/>
      <c r="U47" s="33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91</v>
      </c>
      <c r="AP47" s="20">
        <v>16</v>
      </c>
      <c r="AQ47" s="20">
        <v>34</v>
      </c>
      <c r="AR47" s="20">
        <v>42</v>
      </c>
      <c r="AS47" s="20">
        <v>81</v>
      </c>
      <c r="AT47" s="20">
        <v>43</v>
      </c>
      <c r="AU47" s="20">
        <v>9</v>
      </c>
      <c r="AV47" s="20">
        <v>225</v>
      </c>
      <c r="AW47" s="20" t="s">
        <v>91</v>
      </c>
      <c r="AX47" s="20">
        <v>16</v>
      </c>
      <c r="AY47" s="20">
        <v>34</v>
      </c>
      <c r="AZ47" s="20">
        <v>42</v>
      </c>
      <c r="BA47" s="20">
        <v>81</v>
      </c>
      <c r="BB47" s="20">
        <v>43</v>
      </c>
      <c r="BC47" s="20">
        <v>3.47</v>
      </c>
      <c r="BD47" s="20">
        <v>1.1890000000000001</v>
      </c>
      <c r="BE47" s="20">
        <v>4</v>
      </c>
      <c r="BF47" s="20">
        <v>4</v>
      </c>
    </row>
    <row r="48" spans="1:58" s="20" customFormat="1" ht="16.5" customHeight="1">
      <c r="A48" s="32"/>
      <c r="B48" s="29"/>
      <c r="C48" s="29"/>
      <c r="D48" s="29"/>
      <c r="E48" s="29"/>
      <c r="F48" s="2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10" t="s">
        <v>9</v>
      </c>
      <c r="W48" s="110"/>
      <c r="X48" s="110"/>
      <c r="Y48" s="110"/>
      <c r="Z48" s="110"/>
      <c r="AA48" s="110"/>
      <c r="AB48" s="16"/>
      <c r="AC48" s="110" t="s">
        <v>10</v>
      </c>
      <c r="AD48" s="110"/>
      <c r="AE48" s="110"/>
      <c r="AF48" s="110"/>
      <c r="AG48" s="110"/>
      <c r="AH48" s="110"/>
      <c r="AI48" s="86" t="s">
        <v>194</v>
      </c>
      <c r="AJ48" s="87"/>
      <c r="AK48" s="108" t="s">
        <v>11</v>
      </c>
      <c r="AL48" s="108"/>
      <c r="AM48" s="108"/>
      <c r="AN48" s="108"/>
      <c r="AO48" s="1" t="s">
        <v>92</v>
      </c>
      <c r="AP48" s="20">
        <v>15</v>
      </c>
      <c r="AQ48" s="20">
        <v>39</v>
      </c>
      <c r="AR48" s="20">
        <v>63</v>
      </c>
      <c r="AS48" s="20">
        <v>78</v>
      </c>
      <c r="AT48" s="20">
        <v>24</v>
      </c>
      <c r="AU48" s="20">
        <v>6</v>
      </c>
      <c r="AV48" s="20">
        <v>225</v>
      </c>
      <c r="AW48" s="20" t="s">
        <v>92</v>
      </c>
      <c r="AX48" s="20">
        <v>15</v>
      </c>
      <c r="AY48" s="20">
        <v>39</v>
      </c>
      <c r="AZ48" s="20">
        <v>63</v>
      </c>
      <c r="BA48" s="20">
        <v>78</v>
      </c>
      <c r="BB48" s="20">
        <v>24</v>
      </c>
      <c r="BC48" s="20">
        <v>3.26</v>
      </c>
      <c r="BD48" s="20">
        <v>1.0880000000000001</v>
      </c>
      <c r="BE48" s="20">
        <v>3</v>
      </c>
      <c r="BF48" s="20">
        <v>4</v>
      </c>
    </row>
    <row r="49" spans="1:58" s="20" customFormat="1" ht="16.5" customHeight="1">
      <c r="A49" s="32"/>
      <c r="B49" s="34"/>
      <c r="C49" s="34"/>
      <c r="D49" s="34"/>
      <c r="E49" s="34"/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10"/>
      <c r="W49" s="110"/>
      <c r="X49" s="110"/>
      <c r="Y49" s="110"/>
      <c r="Z49" s="110"/>
      <c r="AA49" s="110"/>
      <c r="AB49" s="16"/>
      <c r="AC49" s="110"/>
      <c r="AD49" s="110"/>
      <c r="AE49" s="110"/>
      <c r="AF49" s="110"/>
      <c r="AG49" s="110"/>
      <c r="AH49" s="110"/>
      <c r="AI49" s="88"/>
      <c r="AJ49" s="89"/>
      <c r="AK49" s="108"/>
      <c r="AL49" s="108"/>
      <c r="AM49" s="108"/>
      <c r="AN49" s="108"/>
      <c r="AO49" s="1" t="s">
        <v>93</v>
      </c>
      <c r="AP49" s="20">
        <v>15</v>
      </c>
      <c r="AQ49" s="20">
        <v>38</v>
      </c>
      <c r="AR49" s="20">
        <v>64</v>
      </c>
      <c r="AS49" s="20">
        <v>69</v>
      </c>
      <c r="AT49" s="20">
        <v>20</v>
      </c>
      <c r="AU49" s="20">
        <v>19</v>
      </c>
      <c r="AV49" s="20">
        <v>225</v>
      </c>
      <c r="AW49" s="20" t="s">
        <v>93</v>
      </c>
      <c r="AX49" s="20">
        <v>15</v>
      </c>
      <c r="AY49" s="20">
        <v>38</v>
      </c>
      <c r="AZ49" s="20">
        <v>64</v>
      </c>
      <c r="BA49" s="20">
        <v>69</v>
      </c>
      <c r="BB49" s="20">
        <v>20</v>
      </c>
      <c r="BC49" s="20">
        <v>3.2</v>
      </c>
      <c r="BD49" s="20">
        <v>1.079</v>
      </c>
      <c r="BE49" s="20">
        <v>3</v>
      </c>
      <c r="BF49" s="20">
        <v>4</v>
      </c>
    </row>
    <row r="50" spans="1:58" s="20" customFormat="1" ht="16.5" customHeight="1">
      <c r="A50" s="111" t="s">
        <v>103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17">
        <v>1</v>
      </c>
      <c r="W50" s="17">
        <v>2</v>
      </c>
      <c r="X50" s="17">
        <v>3</v>
      </c>
      <c r="Y50" s="17">
        <v>4</v>
      </c>
      <c r="Z50" s="17">
        <v>5</v>
      </c>
      <c r="AA50" s="17" t="s">
        <v>14</v>
      </c>
      <c r="AB50" s="18" t="s">
        <v>15</v>
      </c>
      <c r="AC50" s="17">
        <v>1</v>
      </c>
      <c r="AD50" s="17">
        <v>2</v>
      </c>
      <c r="AE50" s="17">
        <v>3</v>
      </c>
      <c r="AF50" s="17">
        <v>4</v>
      </c>
      <c r="AG50" s="17">
        <v>5</v>
      </c>
      <c r="AH50" s="17" t="s">
        <v>14</v>
      </c>
      <c r="AI50" s="74" t="s">
        <v>192</v>
      </c>
      <c r="AJ50" s="74" t="s">
        <v>193</v>
      </c>
      <c r="AK50" s="19" t="s">
        <v>16</v>
      </c>
      <c r="AL50" s="19" t="s">
        <v>17</v>
      </c>
      <c r="AM50" s="19" t="s">
        <v>18</v>
      </c>
      <c r="AN50" s="19" t="s">
        <v>19</v>
      </c>
      <c r="AO50" s="1" t="s">
        <v>94</v>
      </c>
      <c r="AP50" s="20">
        <v>28</v>
      </c>
      <c r="AQ50" s="20">
        <v>46</v>
      </c>
      <c r="AR50" s="20">
        <v>68</v>
      </c>
      <c r="AS50" s="20">
        <v>67</v>
      </c>
      <c r="AT50" s="20">
        <v>9</v>
      </c>
      <c r="AU50" s="20">
        <v>7</v>
      </c>
      <c r="AV50" s="20">
        <v>225</v>
      </c>
      <c r="AW50" s="20" t="s">
        <v>94</v>
      </c>
      <c r="AX50" s="20">
        <v>28</v>
      </c>
      <c r="AY50" s="20">
        <v>46</v>
      </c>
      <c r="AZ50" s="20">
        <v>68</v>
      </c>
      <c r="BA50" s="20">
        <v>67</v>
      </c>
      <c r="BB50" s="20">
        <v>9</v>
      </c>
      <c r="BC50" s="20">
        <v>2.92</v>
      </c>
      <c r="BD50" s="20">
        <v>1.0940000000000001</v>
      </c>
      <c r="BE50" s="20">
        <v>3</v>
      </c>
      <c r="BF50" s="20">
        <v>3</v>
      </c>
    </row>
    <row r="51" spans="1:58" s="20" customFormat="1" ht="24" customHeight="1">
      <c r="A51" s="36" t="s">
        <v>26</v>
      </c>
      <c r="B51" s="93" t="s">
        <v>105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37">
        <f>AP43</f>
        <v>20</v>
      </c>
      <c r="W51" s="37">
        <f t="shared" ref="W51:AB56" si="9">AQ43</f>
        <v>25</v>
      </c>
      <c r="X51" s="37">
        <f t="shared" si="9"/>
        <v>56</v>
      </c>
      <c r="Y51" s="37">
        <f t="shared" si="9"/>
        <v>74</v>
      </c>
      <c r="Z51" s="37">
        <f t="shared" si="9"/>
        <v>32</v>
      </c>
      <c r="AA51" s="37">
        <f t="shared" si="9"/>
        <v>18</v>
      </c>
      <c r="AB51" s="37">
        <f t="shared" si="9"/>
        <v>225</v>
      </c>
      <c r="AC51" s="22">
        <f>V51/$AB51</f>
        <v>8.8888888888888892E-2</v>
      </c>
      <c r="AD51" s="22">
        <f t="shared" ref="AD51:AH56" si="10">W51/$AB51</f>
        <v>0.1111111111111111</v>
      </c>
      <c r="AE51" s="22">
        <f t="shared" si="10"/>
        <v>0.24888888888888888</v>
      </c>
      <c r="AF51" s="22">
        <f t="shared" si="10"/>
        <v>0.3288888888888889</v>
      </c>
      <c r="AG51" s="22">
        <f t="shared" si="10"/>
        <v>0.14222222222222222</v>
      </c>
      <c r="AH51" s="22">
        <f t="shared" si="10"/>
        <v>0.08</v>
      </c>
      <c r="AI51" s="22">
        <f t="shared" ref="AI51" si="11">(V51+W51)/(V51+W51+X51+Y51+Z51)</f>
        <v>0.21739130434782608</v>
      </c>
      <c r="AJ51" s="22">
        <f t="shared" ref="AJ51" si="12">(X51+Y51+Z51)/(V51+W51+X51+Y51+Z51)</f>
        <v>0.78260869565217395</v>
      </c>
      <c r="AK51" s="38">
        <f>BC43</f>
        <v>3.35</v>
      </c>
      <c r="AL51" s="38">
        <f t="shared" ref="AL51:AN56" si="13">BD43</f>
        <v>1.1679999999999999</v>
      </c>
      <c r="AM51" s="39">
        <f t="shared" si="13"/>
        <v>4</v>
      </c>
      <c r="AN51" s="39">
        <f t="shared" si="13"/>
        <v>4</v>
      </c>
      <c r="AO51" s="1" t="s">
        <v>95</v>
      </c>
      <c r="AP51" s="20">
        <v>14</v>
      </c>
      <c r="AQ51" s="20">
        <v>44</v>
      </c>
      <c r="AR51" s="20">
        <v>68</v>
      </c>
      <c r="AS51" s="20">
        <v>66</v>
      </c>
      <c r="AT51" s="20">
        <v>21</v>
      </c>
      <c r="AU51" s="20">
        <v>12</v>
      </c>
      <c r="AV51" s="20">
        <v>225</v>
      </c>
      <c r="AW51" s="20" t="s">
        <v>95</v>
      </c>
      <c r="AX51" s="20">
        <v>14</v>
      </c>
      <c r="AY51" s="20">
        <v>44</v>
      </c>
      <c r="AZ51" s="20">
        <v>68</v>
      </c>
      <c r="BA51" s="20">
        <v>66</v>
      </c>
      <c r="BB51" s="20">
        <v>21</v>
      </c>
      <c r="BC51" s="20">
        <v>3.17</v>
      </c>
      <c r="BD51" s="20">
        <v>1.073</v>
      </c>
      <c r="BE51" s="20">
        <v>3</v>
      </c>
      <c r="BF51" s="20">
        <v>3</v>
      </c>
    </row>
    <row r="52" spans="1:58" s="20" customFormat="1" ht="16.5" customHeight="1">
      <c r="A52" s="21" t="s">
        <v>27</v>
      </c>
      <c r="B52" s="93" t="s">
        <v>104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37">
        <f t="shared" ref="V52:V56" si="14">AP44</f>
        <v>14</v>
      </c>
      <c r="W52" s="37">
        <f t="shared" si="9"/>
        <v>40</v>
      </c>
      <c r="X52" s="37">
        <f t="shared" si="9"/>
        <v>52</v>
      </c>
      <c r="Y52" s="37">
        <f t="shared" si="9"/>
        <v>80</v>
      </c>
      <c r="Z52" s="37">
        <f t="shared" si="9"/>
        <v>35</v>
      </c>
      <c r="AA52" s="37">
        <f t="shared" si="9"/>
        <v>4</v>
      </c>
      <c r="AB52" s="37">
        <f t="shared" si="9"/>
        <v>225</v>
      </c>
      <c r="AC52" s="22">
        <f t="shared" ref="AC52:AC56" si="15">V52/$AB52</f>
        <v>6.222222222222222E-2</v>
      </c>
      <c r="AD52" s="22">
        <f t="shared" si="10"/>
        <v>0.17777777777777778</v>
      </c>
      <c r="AE52" s="22">
        <f t="shared" si="10"/>
        <v>0.2311111111111111</v>
      </c>
      <c r="AF52" s="22">
        <f t="shared" si="10"/>
        <v>0.35555555555555557</v>
      </c>
      <c r="AG52" s="22">
        <f t="shared" si="10"/>
        <v>0.15555555555555556</v>
      </c>
      <c r="AH52" s="22">
        <f t="shared" si="10"/>
        <v>1.7777777777777778E-2</v>
      </c>
      <c r="AI52" s="22">
        <f t="shared" ref="AI52:AI56" si="16">(V52+W52)/(V52+W52+X52+Y52+Z52)</f>
        <v>0.24434389140271492</v>
      </c>
      <c r="AJ52" s="22">
        <f t="shared" ref="AJ52:AJ56" si="17">(X52+Y52+Z52)/(V52+W52+X52+Y52+Z52)</f>
        <v>0.75565610859728505</v>
      </c>
      <c r="AK52" s="38">
        <f t="shared" ref="AK52:AK56" si="18">BC44</f>
        <v>3.37</v>
      </c>
      <c r="AL52" s="38">
        <f t="shared" si="13"/>
        <v>1.139</v>
      </c>
      <c r="AM52" s="39">
        <f t="shared" si="13"/>
        <v>4</v>
      </c>
      <c r="AN52" s="39">
        <f t="shared" si="13"/>
        <v>4</v>
      </c>
      <c r="AO52" s="1" t="s">
        <v>96</v>
      </c>
      <c r="AP52" s="20">
        <v>16</v>
      </c>
      <c r="AQ52" s="20">
        <v>42</v>
      </c>
      <c r="AR52" s="20">
        <v>63</v>
      </c>
      <c r="AS52" s="20">
        <v>72</v>
      </c>
      <c r="AT52" s="20">
        <v>20</v>
      </c>
      <c r="AU52" s="20">
        <v>12</v>
      </c>
      <c r="AV52" s="20">
        <v>225</v>
      </c>
      <c r="AW52" s="20" t="s">
        <v>96</v>
      </c>
      <c r="AX52" s="20">
        <v>16</v>
      </c>
      <c r="AY52" s="20">
        <v>42</v>
      </c>
      <c r="AZ52" s="20">
        <v>63</v>
      </c>
      <c r="BA52" s="20">
        <v>72</v>
      </c>
      <c r="BB52" s="20">
        <v>20</v>
      </c>
      <c r="BC52" s="20">
        <v>3.18</v>
      </c>
      <c r="BD52" s="20">
        <v>1.089</v>
      </c>
      <c r="BE52" s="20">
        <v>3</v>
      </c>
      <c r="BF52" s="20">
        <v>4</v>
      </c>
    </row>
    <row r="53" spans="1:58" s="20" customFormat="1" ht="16.5" customHeight="1">
      <c r="A53" s="36" t="s">
        <v>28</v>
      </c>
      <c r="B53" s="93" t="s">
        <v>106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37">
        <f t="shared" si="14"/>
        <v>8</v>
      </c>
      <c r="W53" s="37">
        <f t="shared" si="9"/>
        <v>20</v>
      </c>
      <c r="X53" s="37">
        <f t="shared" si="9"/>
        <v>51</v>
      </c>
      <c r="Y53" s="37">
        <f t="shared" si="9"/>
        <v>78</v>
      </c>
      <c r="Z53" s="37">
        <f t="shared" si="9"/>
        <v>61</v>
      </c>
      <c r="AA53" s="37">
        <f t="shared" si="9"/>
        <v>7</v>
      </c>
      <c r="AB53" s="37">
        <f t="shared" si="9"/>
        <v>225</v>
      </c>
      <c r="AC53" s="22">
        <f t="shared" si="15"/>
        <v>3.5555555555555556E-2</v>
      </c>
      <c r="AD53" s="22">
        <f t="shared" si="10"/>
        <v>8.8888888888888892E-2</v>
      </c>
      <c r="AE53" s="22">
        <f t="shared" si="10"/>
        <v>0.22666666666666666</v>
      </c>
      <c r="AF53" s="22">
        <f t="shared" si="10"/>
        <v>0.34666666666666668</v>
      </c>
      <c r="AG53" s="22">
        <f t="shared" si="10"/>
        <v>0.27111111111111114</v>
      </c>
      <c r="AH53" s="22">
        <f t="shared" si="10"/>
        <v>3.111111111111111E-2</v>
      </c>
      <c r="AI53" s="22">
        <f t="shared" si="16"/>
        <v>0.12844036697247707</v>
      </c>
      <c r="AJ53" s="22">
        <f t="shared" si="17"/>
        <v>0.87155963302752293</v>
      </c>
      <c r="AK53" s="38">
        <f t="shared" si="18"/>
        <v>3.75</v>
      </c>
      <c r="AL53" s="38">
        <f t="shared" si="13"/>
        <v>1.075</v>
      </c>
      <c r="AM53" s="39">
        <f t="shared" si="13"/>
        <v>4</v>
      </c>
      <c r="AN53" s="39">
        <f t="shared" si="13"/>
        <v>4</v>
      </c>
      <c r="AO53" s="1" t="s">
        <v>97</v>
      </c>
      <c r="AP53" s="20">
        <v>14</v>
      </c>
      <c r="AQ53" s="20">
        <v>31</v>
      </c>
      <c r="AR53" s="20">
        <v>69</v>
      </c>
      <c r="AS53" s="20">
        <v>71</v>
      </c>
      <c r="AT53" s="20">
        <v>27</v>
      </c>
      <c r="AU53" s="20">
        <v>13</v>
      </c>
      <c r="AV53" s="20">
        <v>225</v>
      </c>
      <c r="AW53" s="20" t="s">
        <v>97</v>
      </c>
      <c r="AX53" s="20">
        <v>14</v>
      </c>
      <c r="AY53" s="20">
        <v>31</v>
      </c>
      <c r="AZ53" s="20">
        <v>69</v>
      </c>
      <c r="BA53" s="20">
        <v>71</v>
      </c>
      <c r="BB53" s="20">
        <v>27</v>
      </c>
      <c r="BC53" s="20">
        <v>3.31</v>
      </c>
      <c r="BD53" s="20">
        <v>1.079</v>
      </c>
      <c r="BE53" s="20">
        <v>3</v>
      </c>
      <c r="BF53" s="20">
        <v>4</v>
      </c>
    </row>
    <row r="54" spans="1:58" s="20" customFormat="1" ht="16.5" customHeight="1">
      <c r="A54" s="21" t="s">
        <v>29</v>
      </c>
      <c r="B54" s="93" t="s">
        <v>107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37">
        <f t="shared" si="14"/>
        <v>13</v>
      </c>
      <c r="W54" s="37">
        <f t="shared" si="9"/>
        <v>44</v>
      </c>
      <c r="X54" s="37">
        <f t="shared" si="9"/>
        <v>48</v>
      </c>
      <c r="Y54" s="37">
        <f t="shared" si="9"/>
        <v>77</v>
      </c>
      <c r="Z54" s="37">
        <f t="shared" si="9"/>
        <v>36</v>
      </c>
      <c r="AA54" s="37">
        <f t="shared" si="9"/>
        <v>7</v>
      </c>
      <c r="AB54" s="37">
        <f t="shared" si="9"/>
        <v>225</v>
      </c>
      <c r="AC54" s="22">
        <f t="shared" si="15"/>
        <v>5.7777777777777775E-2</v>
      </c>
      <c r="AD54" s="22">
        <f t="shared" si="10"/>
        <v>0.19555555555555557</v>
      </c>
      <c r="AE54" s="22">
        <f t="shared" si="10"/>
        <v>0.21333333333333335</v>
      </c>
      <c r="AF54" s="22">
        <f t="shared" si="10"/>
        <v>0.34222222222222221</v>
      </c>
      <c r="AG54" s="22">
        <f t="shared" si="10"/>
        <v>0.16</v>
      </c>
      <c r="AH54" s="22">
        <f t="shared" si="10"/>
        <v>3.111111111111111E-2</v>
      </c>
      <c r="AI54" s="22">
        <f t="shared" si="16"/>
        <v>0.26146788990825687</v>
      </c>
      <c r="AJ54" s="22">
        <f t="shared" si="17"/>
        <v>0.73853211009174313</v>
      </c>
      <c r="AK54" s="38">
        <f t="shared" si="18"/>
        <v>3.36</v>
      </c>
      <c r="AL54" s="38">
        <f t="shared" si="13"/>
        <v>1.153</v>
      </c>
      <c r="AM54" s="39">
        <f t="shared" si="13"/>
        <v>4</v>
      </c>
      <c r="AN54" s="39">
        <f t="shared" si="13"/>
        <v>4</v>
      </c>
      <c r="AO54" s="1" t="s">
        <v>98</v>
      </c>
      <c r="AP54" s="20">
        <v>7</v>
      </c>
      <c r="AQ54" s="20">
        <v>20</v>
      </c>
      <c r="AR54" s="20">
        <v>56</v>
      </c>
      <c r="AS54" s="20">
        <v>84</v>
      </c>
      <c r="AT54" s="20">
        <v>46</v>
      </c>
      <c r="AU54" s="20">
        <v>12</v>
      </c>
      <c r="AV54" s="20">
        <v>225</v>
      </c>
      <c r="AW54" s="20" t="s">
        <v>98</v>
      </c>
      <c r="AX54" s="20">
        <v>7</v>
      </c>
      <c r="AY54" s="20">
        <v>20</v>
      </c>
      <c r="AZ54" s="20">
        <v>56</v>
      </c>
      <c r="BA54" s="20">
        <v>84</v>
      </c>
      <c r="BB54" s="20">
        <v>46</v>
      </c>
      <c r="BC54" s="20">
        <v>3.67</v>
      </c>
      <c r="BD54" s="20">
        <v>1.022</v>
      </c>
      <c r="BE54" s="20">
        <v>4</v>
      </c>
      <c r="BF54" s="20">
        <v>4</v>
      </c>
    </row>
    <row r="55" spans="1:58" s="20" customFormat="1" ht="16.5" customHeight="1">
      <c r="A55" s="75" t="s">
        <v>30</v>
      </c>
      <c r="B55" s="93" t="s">
        <v>108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37">
        <f t="shared" si="14"/>
        <v>16</v>
      </c>
      <c r="W55" s="37">
        <f t="shared" si="9"/>
        <v>34</v>
      </c>
      <c r="X55" s="37">
        <f t="shared" si="9"/>
        <v>42</v>
      </c>
      <c r="Y55" s="37">
        <f t="shared" si="9"/>
        <v>81</v>
      </c>
      <c r="Z55" s="37">
        <f t="shared" si="9"/>
        <v>43</v>
      </c>
      <c r="AA55" s="37">
        <f t="shared" si="9"/>
        <v>9</v>
      </c>
      <c r="AB55" s="37">
        <f t="shared" si="9"/>
        <v>225</v>
      </c>
      <c r="AC55" s="76">
        <f t="shared" si="15"/>
        <v>7.1111111111111111E-2</v>
      </c>
      <c r="AD55" s="76">
        <f t="shared" si="10"/>
        <v>0.15111111111111111</v>
      </c>
      <c r="AE55" s="76">
        <f t="shared" si="10"/>
        <v>0.18666666666666668</v>
      </c>
      <c r="AF55" s="76">
        <f t="shared" si="10"/>
        <v>0.36</v>
      </c>
      <c r="AG55" s="76">
        <f t="shared" si="10"/>
        <v>0.19111111111111112</v>
      </c>
      <c r="AH55" s="76">
        <f t="shared" si="10"/>
        <v>0.04</v>
      </c>
      <c r="AI55" s="22">
        <f t="shared" si="16"/>
        <v>0.23148148148148148</v>
      </c>
      <c r="AJ55" s="22">
        <f t="shared" si="17"/>
        <v>0.76851851851851849</v>
      </c>
      <c r="AK55" s="38">
        <f t="shared" si="18"/>
        <v>3.47</v>
      </c>
      <c r="AL55" s="38">
        <f t="shared" si="13"/>
        <v>1.1890000000000001</v>
      </c>
      <c r="AM55" s="39">
        <f t="shared" si="13"/>
        <v>4</v>
      </c>
      <c r="AN55" s="39">
        <f t="shared" si="13"/>
        <v>4</v>
      </c>
      <c r="AO55" s="1" t="s">
        <v>99</v>
      </c>
      <c r="AP55" s="20">
        <v>32</v>
      </c>
      <c r="AQ55" s="20">
        <v>50</v>
      </c>
      <c r="AR55" s="20">
        <v>61</v>
      </c>
      <c r="AS55" s="20">
        <v>55</v>
      </c>
      <c r="AT55" s="20">
        <v>15</v>
      </c>
      <c r="AU55" s="20">
        <v>12</v>
      </c>
      <c r="AV55" s="20">
        <v>225</v>
      </c>
      <c r="AW55" s="20" t="s">
        <v>99</v>
      </c>
      <c r="AX55" s="20">
        <v>32</v>
      </c>
      <c r="AY55" s="20">
        <v>50</v>
      </c>
      <c r="AZ55" s="20">
        <v>61</v>
      </c>
      <c r="BA55" s="20">
        <v>55</v>
      </c>
      <c r="BB55" s="20">
        <v>15</v>
      </c>
      <c r="BC55" s="20">
        <v>2.86</v>
      </c>
      <c r="BD55" s="20">
        <v>1.1679999999999999</v>
      </c>
      <c r="BE55" s="20">
        <v>3</v>
      </c>
      <c r="BF55" s="20">
        <v>3</v>
      </c>
    </row>
    <row r="56" spans="1:58" s="20" customFormat="1" ht="16.5" customHeight="1">
      <c r="A56" s="75" t="s">
        <v>124</v>
      </c>
      <c r="B56" s="93" t="s">
        <v>125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37">
        <f t="shared" si="14"/>
        <v>15</v>
      </c>
      <c r="W56" s="37">
        <f t="shared" si="9"/>
        <v>39</v>
      </c>
      <c r="X56" s="37">
        <f t="shared" si="9"/>
        <v>63</v>
      </c>
      <c r="Y56" s="37">
        <f t="shared" si="9"/>
        <v>78</v>
      </c>
      <c r="Z56" s="37">
        <f t="shared" si="9"/>
        <v>24</v>
      </c>
      <c r="AA56" s="37">
        <f t="shared" si="9"/>
        <v>6</v>
      </c>
      <c r="AB56" s="37">
        <f t="shared" si="9"/>
        <v>225</v>
      </c>
      <c r="AC56" s="76">
        <f t="shared" si="15"/>
        <v>6.6666666666666666E-2</v>
      </c>
      <c r="AD56" s="76">
        <f t="shared" si="10"/>
        <v>0.17333333333333334</v>
      </c>
      <c r="AE56" s="76">
        <f t="shared" si="10"/>
        <v>0.28000000000000003</v>
      </c>
      <c r="AF56" s="76">
        <f t="shared" si="10"/>
        <v>0.34666666666666668</v>
      </c>
      <c r="AG56" s="76">
        <f t="shared" si="10"/>
        <v>0.10666666666666667</v>
      </c>
      <c r="AH56" s="76">
        <f t="shared" si="10"/>
        <v>2.6666666666666668E-2</v>
      </c>
      <c r="AI56" s="22">
        <f t="shared" si="16"/>
        <v>0.24657534246575341</v>
      </c>
      <c r="AJ56" s="22">
        <f t="shared" si="17"/>
        <v>0.75342465753424659</v>
      </c>
      <c r="AK56" s="38">
        <f t="shared" si="18"/>
        <v>3.26</v>
      </c>
      <c r="AL56" s="38">
        <f t="shared" si="13"/>
        <v>1.0880000000000001</v>
      </c>
      <c r="AM56" s="39">
        <f t="shared" si="13"/>
        <v>3</v>
      </c>
      <c r="AN56" s="39">
        <f t="shared" si="13"/>
        <v>4</v>
      </c>
      <c r="AO56" s="1" t="s">
        <v>100</v>
      </c>
      <c r="AP56" s="20">
        <v>7</v>
      </c>
      <c r="AQ56" s="20">
        <v>36</v>
      </c>
      <c r="AR56" s="20">
        <v>65</v>
      </c>
      <c r="AS56" s="20">
        <v>97</v>
      </c>
      <c r="AT56" s="20">
        <v>19</v>
      </c>
      <c r="AU56" s="20">
        <v>1</v>
      </c>
      <c r="AV56" s="20">
        <v>225</v>
      </c>
      <c r="AW56" s="20" t="s">
        <v>100</v>
      </c>
      <c r="AX56" s="20">
        <v>7</v>
      </c>
      <c r="AY56" s="20">
        <v>36</v>
      </c>
      <c r="AZ56" s="20">
        <v>65</v>
      </c>
      <c r="BA56" s="20">
        <v>97</v>
      </c>
      <c r="BB56" s="20">
        <v>19</v>
      </c>
      <c r="BC56" s="20">
        <v>3.38</v>
      </c>
      <c r="BD56" s="20">
        <v>0.95799999999999996</v>
      </c>
      <c r="BE56" s="20">
        <v>4</v>
      </c>
      <c r="BF56" s="20">
        <v>4</v>
      </c>
    </row>
    <row r="57" spans="1:58" s="20" customFormat="1" ht="16.5" customHeight="1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3"/>
      <c r="L57" s="33"/>
      <c r="M57" s="32"/>
      <c r="N57" s="32"/>
      <c r="O57" s="32"/>
      <c r="P57" s="28"/>
      <c r="Q57" s="28"/>
      <c r="R57" s="28"/>
      <c r="S57" s="28"/>
      <c r="T57" s="33"/>
      <c r="U57" s="33"/>
      <c r="V57" s="28"/>
      <c r="W57" s="28"/>
      <c r="X57" s="28"/>
      <c r="Y57" s="28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1" t="s">
        <v>170</v>
      </c>
      <c r="AW57" s="20" t="s">
        <v>170</v>
      </c>
    </row>
    <row r="58" spans="1:58" s="20" customFormat="1" ht="16.5" customHeight="1">
      <c r="A58" s="96" t="s">
        <v>123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1"/>
      <c r="AW58" s="20" t="s">
        <v>171</v>
      </c>
    </row>
    <row r="59" spans="1:58" s="20" customFormat="1" ht="16.5" customHeight="1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3"/>
      <c r="L59" s="33"/>
      <c r="M59" s="32"/>
      <c r="N59" s="32"/>
      <c r="O59" s="32"/>
      <c r="P59" s="28"/>
      <c r="Q59" s="28"/>
      <c r="R59" s="28"/>
      <c r="S59" s="28"/>
      <c r="T59" s="33"/>
      <c r="U59" s="33"/>
      <c r="V59" s="28"/>
      <c r="W59" s="28"/>
      <c r="X59" s="28"/>
      <c r="Y59" s="28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1"/>
    </row>
    <row r="60" spans="1:58" s="20" customFormat="1" ht="16.5" customHeight="1">
      <c r="A60" s="99" t="s">
        <v>109</v>
      </c>
      <c r="B60" s="100"/>
      <c r="C60" s="100"/>
      <c r="D60" s="100"/>
      <c r="E60" s="100"/>
      <c r="F60" s="100"/>
      <c r="G60" s="100"/>
      <c r="H60" s="101"/>
      <c r="I60" s="45">
        <v>104</v>
      </c>
      <c r="J60" s="32"/>
      <c r="K60" s="33"/>
      <c r="L60" s="33"/>
      <c r="M60" s="32"/>
      <c r="N60" s="32"/>
      <c r="O60" s="32"/>
      <c r="P60" s="28"/>
      <c r="Q60" s="28"/>
      <c r="R60" s="28"/>
      <c r="S60" s="28"/>
      <c r="T60" s="33"/>
      <c r="U60" s="33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1"/>
    </row>
    <row r="61" spans="1:58" s="20" customFormat="1" ht="16.5" customHeight="1">
      <c r="A61" s="99" t="s">
        <v>31</v>
      </c>
      <c r="B61" s="100"/>
      <c r="C61" s="100"/>
      <c r="D61" s="100"/>
      <c r="E61" s="100"/>
      <c r="F61" s="100"/>
      <c r="G61" s="100"/>
      <c r="H61" s="101"/>
      <c r="I61" s="45">
        <v>78</v>
      </c>
      <c r="J61" s="32"/>
      <c r="K61" s="33"/>
      <c r="L61" s="33"/>
      <c r="M61" s="32"/>
      <c r="N61" s="32"/>
      <c r="O61" s="32"/>
      <c r="P61" s="28"/>
      <c r="Q61" s="28"/>
      <c r="R61" s="28"/>
      <c r="S61" s="28"/>
      <c r="T61" s="33"/>
      <c r="U61" s="33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1"/>
    </row>
    <row r="62" spans="1:58" s="20" customFormat="1" ht="16.5" customHeight="1">
      <c r="A62" s="99" t="s">
        <v>110</v>
      </c>
      <c r="B62" s="100"/>
      <c r="C62" s="100"/>
      <c r="D62" s="100"/>
      <c r="E62" s="100"/>
      <c r="F62" s="100"/>
      <c r="G62" s="100"/>
      <c r="H62" s="101"/>
      <c r="I62" s="45">
        <v>50</v>
      </c>
      <c r="J62" s="32"/>
      <c r="K62" s="33"/>
      <c r="L62" s="33"/>
      <c r="M62" s="32"/>
      <c r="N62" s="32"/>
      <c r="O62" s="32"/>
      <c r="P62" s="28"/>
      <c r="Q62" s="28"/>
      <c r="R62" s="28"/>
      <c r="S62" s="28"/>
      <c r="T62" s="33"/>
      <c r="U62" s="33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1"/>
    </row>
    <row r="63" spans="1:58" s="20" customFormat="1" ht="16.5" customHeight="1">
      <c r="A63" s="99" t="s">
        <v>32</v>
      </c>
      <c r="B63" s="100"/>
      <c r="C63" s="100"/>
      <c r="D63" s="100"/>
      <c r="E63" s="100"/>
      <c r="F63" s="100"/>
      <c r="G63" s="100"/>
      <c r="H63" s="101"/>
      <c r="I63" s="45">
        <v>180</v>
      </c>
      <c r="J63" s="32"/>
      <c r="K63" s="33"/>
      <c r="L63" s="33"/>
      <c r="M63" s="32"/>
      <c r="N63" s="32"/>
      <c r="O63" s="32"/>
      <c r="P63" s="28"/>
      <c r="Q63" s="28"/>
      <c r="R63" s="28"/>
      <c r="S63" s="28"/>
      <c r="T63" s="33"/>
      <c r="U63" s="33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1"/>
    </row>
    <row r="64" spans="1:58" s="20" customFormat="1" ht="16.5" customHeight="1">
      <c r="A64" s="99" t="s">
        <v>111</v>
      </c>
      <c r="B64" s="100"/>
      <c r="C64" s="100"/>
      <c r="D64" s="100"/>
      <c r="E64" s="100"/>
      <c r="F64" s="100"/>
      <c r="G64" s="100"/>
      <c r="H64" s="101"/>
      <c r="I64" s="45">
        <v>52</v>
      </c>
      <c r="J64" s="32"/>
      <c r="K64" s="33"/>
      <c r="L64" s="33"/>
      <c r="M64" s="32"/>
      <c r="N64" s="32"/>
      <c r="O64" s="32"/>
      <c r="P64" s="28"/>
      <c r="Q64" s="28"/>
      <c r="R64" s="28"/>
      <c r="S64" s="28"/>
      <c r="T64" s="33"/>
      <c r="U64" s="33"/>
      <c r="V64" s="28"/>
      <c r="W64" s="28"/>
      <c r="X64" s="28"/>
      <c r="Y64" s="28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1"/>
    </row>
    <row r="65" spans="1:41" s="20" customFormat="1" ht="16.5" customHeight="1">
      <c r="A65" s="99" t="s">
        <v>112</v>
      </c>
      <c r="B65" s="100"/>
      <c r="C65" s="100"/>
      <c r="D65" s="100"/>
      <c r="E65" s="100"/>
      <c r="F65" s="100"/>
      <c r="G65" s="100"/>
      <c r="H65" s="101"/>
      <c r="I65" s="45">
        <v>117</v>
      </c>
      <c r="J65" s="32"/>
      <c r="K65" s="33"/>
      <c r="L65" s="33"/>
      <c r="M65" s="32"/>
      <c r="N65" s="32"/>
      <c r="O65" s="32"/>
      <c r="P65" s="28"/>
      <c r="Q65" s="28"/>
      <c r="R65" s="28"/>
      <c r="S65" s="28"/>
      <c r="T65" s="33"/>
      <c r="U65" s="33"/>
      <c r="V65" s="28"/>
      <c r="W65" s="28"/>
      <c r="X65" s="28"/>
      <c r="Y65" s="28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1"/>
    </row>
    <row r="66" spans="1:41" s="20" customFormat="1" ht="16.5" customHeight="1">
      <c r="A66" s="99" t="s">
        <v>33</v>
      </c>
      <c r="B66" s="100"/>
      <c r="C66" s="100"/>
      <c r="D66" s="100"/>
      <c r="E66" s="100"/>
      <c r="F66" s="100"/>
      <c r="G66" s="100"/>
      <c r="H66" s="101"/>
      <c r="I66" s="45">
        <v>80</v>
      </c>
      <c r="J66" s="32"/>
      <c r="K66" s="33"/>
      <c r="L66" s="33"/>
      <c r="M66" s="32"/>
      <c r="N66" s="32"/>
      <c r="O66" s="32"/>
      <c r="P66" s="28"/>
      <c r="Q66" s="28"/>
      <c r="R66" s="28"/>
      <c r="S66" s="28"/>
      <c r="T66" s="33"/>
      <c r="U66" s="33"/>
      <c r="V66" s="28"/>
      <c r="W66" s="28"/>
      <c r="X66" s="28"/>
      <c r="Y66" s="28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1"/>
    </row>
    <row r="67" spans="1:41" s="20" customFormat="1" ht="16.5" customHeight="1">
      <c r="A67" s="99" t="s">
        <v>113</v>
      </c>
      <c r="B67" s="100"/>
      <c r="C67" s="100"/>
      <c r="D67" s="100"/>
      <c r="E67" s="100"/>
      <c r="F67" s="100"/>
      <c r="G67" s="100"/>
      <c r="H67" s="101"/>
      <c r="I67" s="45">
        <v>77</v>
      </c>
      <c r="J67" s="32"/>
      <c r="K67" s="33"/>
      <c r="L67" s="33"/>
      <c r="M67" s="32"/>
      <c r="N67" s="32"/>
      <c r="O67" s="32"/>
      <c r="P67" s="28"/>
      <c r="Q67" s="28"/>
      <c r="R67" s="28"/>
      <c r="S67" s="28"/>
      <c r="T67" s="33"/>
      <c r="U67" s="33"/>
      <c r="V67" s="28"/>
      <c r="W67" s="28"/>
      <c r="X67" s="28"/>
      <c r="Y67" s="28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1"/>
    </row>
    <row r="68" spans="1:41" s="20" customFormat="1" ht="16.5" customHeight="1">
      <c r="A68" s="99" t="s">
        <v>34</v>
      </c>
      <c r="B68" s="100"/>
      <c r="C68" s="100"/>
      <c r="D68" s="100"/>
      <c r="E68" s="100"/>
      <c r="F68" s="100"/>
      <c r="G68" s="100"/>
      <c r="H68" s="101"/>
      <c r="I68" s="46"/>
      <c r="J68" s="32"/>
      <c r="K68" s="33"/>
      <c r="L68" s="33"/>
      <c r="M68" s="32"/>
      <c r="N68" s="32"/>
      <c r="O68" s="32"/>
      <c r="P68" s="28"/>
      <c r="Q68" s="28"/>
      <c r="R68" s="28"/>
      <c r="S68" s="28"/>
      <c r="T68" s="33"/>
      <c r="U68" s="33"/>
      <c r="V68" s="28"/>
      <c r="W68" s="28"/>
      <c r="X68" s="28"/>
      <c r="Y68" s="28"/>
      <c r="Z68" s="2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1"/>
    </row>
    <row r="69" spans="1:41" s="20" customFormat="1" ht="16.5" customHeight="1">
      <c r="A69" s="16" t="s">
        <v>172</v>
      </c>
      <c r="B69" s="49"/>
      <c r="C69" s="49"/>
      <c r="D69" s="49"/>
      <c r="E69" s="49"/>
      <c r="F69" s="49"/>
      <c r="G69" s="49"/>
      <c r="H69" s="49"/>
      <c r="I69" s="49"/>
      <c r="J69" s="32"/>
      <c r="K69" s="33"/>
      <c r="L69" s="33"/>
      <c r="M69" s="32"/>
      <c r="N69" s="32"/>
      <c r="O69" s="32"/>
      <c r="P69" s="28"/>
      <c r="Q69" s="28"/>
      <c r="R69" s="28"/>
      <c r="S69" s="28"/>
      <c r="T69" s="33"/>
      <c r="U69" s="33"/>
      <c r="V69" s="28"/>
      <c r="W69" s="28"/>
      <c r="X69" s="28"/>
      <c r="Y69" s="28"/>
      <c r="Z69" s="28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1"/>
    </row>
    <row r="70" spans="1:41" s="20" customFormat="1" ht="16.5" customHeight="1">
      <c r="A70" s="16" t="s">
        <v>173</v>
      </c>
      <c r="B70" s="49"/>
      <c r="C70" s="49"/>
      <c r="D70" s="49"/>
      <c r="E70" s="49"/>
      <c r="F70" s="49"/>
      <c r="G70" s="49"/>
      <c r="H70" s="49"/>
      <c r="I70" s="49"/>
      <c r="J70" s="32"/>
      <c r="K70" s="33"/>
      <c r="L70" s="33"/>
      <c r="M70" s="32"/>
      <c r="N70" s="32"/>
      <c r="O70" s="32"/>
      <c r="P70" s="28"/>
      <c r="Q70" s="28"/>
      <c r="R70" s="28"/>
      <c r="S70" s="28"/>
      <c r="T70" s="33"/>
      <c r="U70" s="33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1"/>
    </row>
    <row r="71" spans="1:41" s="20" customFormat="1" ht="16.5" customHeight="1">
      <c r="A71" s="16" t="s">
        <v>174</v>
      </c>
      <c r="B71" s="49"/>
      <c r="C71" s="49"/>
      <c r="D71" s="49"/>
      <c r="E71" s="49"/>
      <c r="F71" s="49"/>
      <c r="G71" s="49"/>
      <c r="H71" s="49"/>
      <c r="I71" s="49"/>
      <c r="J71" s="32"/>
      <c r="K71" s="33"/>
      <c r="L71" s="33"/>
      <c r="M71" s="32"/>
      <c r="N71" s="32"/>
      <c r="O71" s="32"/>
      <c r="P71" s="28"/>
      <c r="Q71" s="28"/>
      <c r="R71" s="28"/>
      <c r="S71" s="28"/>
      <c r="T71" s="33"/>
      <c r="U71" s="33"/>
      <c r="V71" s="28"/>
      <c r="W71" s="28"/>
      <c r="X71" s="28"/>
      <c r="Y71" s="28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1"/>
    </row>
    <row r="72" spans="1:41" s="20" customFormat="1" ht="16.5" customHeight="1">
      <c r="A72" t="s">
        <v>175</v>
      </c>
      <c r="B72" s="49"/>
      <c r="C72" s="49"/>
      <c r="D72" s="49"/>
      <c r="E72" s="49"/>
      <c r="F72" s="49"/>
      <c r="G72" s="49"/>
      <c r="H72" s="49"/>
      <c r="I72" s="49"/>
      <c r="J72" s="32"/>
      <c r="K72" s="33"/>
      <c r="L72" s="33"/>
      <c r="M72" s="32"/>
      <c r="N72" s="32"/>
      <c r="O72" s="32"/>
      <c r="P72" s="28"/>
      <c r="Q72" s="28"/>
      <c r="R72" s="28"/>
      <c r="S72" s="28"/>
      <c r="T72" s="33"/>
      <c r="U72" s="33"/>
      <c r="V72" s="28"/>
      <c r="W72" s="28"/>
      <c r="X72" s="28"/>
      <c r="Y72" s="28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1"/>
    </row>
    <row r="73" spans="1:41" s="20" customFormat="1" ht="16.5" customHeight="1">
      <c r="A73" t="s">
        <v>176</v>
      </c>
      <c r="B73" s="49"/>
      <c r="C73" s="49"/>
      <c r="D73" s="49"/>
      <c r="E73" s="49"/>
      <c r="F73" s="49"/>
      <c r="G73" s="49"/>
      <c r="H73" s="49"/>
      <c r="I73" s="49"/>
      <c r="J73" s="32"/>
      <c r="K73" s="33"/>
      <c r="L73" s="33"/>
      <c r="M73" s="32"/>
      <c r="N73" s="32"/>
      <c r="O73" s="32"/>
      <c r="P73" s="28"/>
      <c r="Q73" s="28"/>
      <c r="R73" s="28"/>
      <c r="S73" s="28"/>
      <c r="T73" s="33"/>
      <c r="U73" s="33"/>
      <c r="V73" s="28"/>
      <c r="W73" s="28"/>
      <c r="X73" s="28"/>
      <c r="Y73" s="28"/>
      <c r="Z73" s="28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1"/>
    </row>
    <row r="74" spans="1:41" s="20" customFormat="1" ht="16.5" customHeight="1">
      <c r="A74" t="s">
        <v>177</v>
      </c>
      <c r="B74" s="49"/>
      <c r="C74" s="49"/>
      <c r="D74" s="49"/>
      <c r="E74" s="49"/>
      <c r="F74" s="49"/>
      <c r="G74" s="49"/>
      <c r="H74" s="49"/>
      <c r="I74" s="49"/>
      <c r="J74" s="32"/>
      <c r="K74" s="33"/>
      <c r="L74" s="33"/>
      <c r="M74" s="32"/>
      <c r="N74" s="32"/>
      <c r="O74" s="32"/>
      <c r="P74" s="28"/>
      <c r="Q74" s="28"/>
      <c r="R74" s="28"/>
      <c r="S74" s="28"/>
      <c r="T74" s="33"/>
      <c r="U74" s="33"/>
      <c r="V74" s="28"/>
      <c r="W74" s="28"/>
      <c r="X74" s="28"/>
      <c r="Y74" s="28"/>
      <c r="Z74" s="28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1"/>
    </row>
    <row r="75" spans="1:41" s="20" customFormat="1" ht="16.5" customHeight="1">
      <c r="A75" t="s">
        <v>178</v>
      </c>
      <c r="B75" s="49"/>
      <c r="C75" s="49"/>
      <c r="D75" s="49"/>
      <c r="E75" s="49"/>
      <c r="F75" s="49"/>
      <c r="G75" s="49"/>
      <c r="H75" s="49"/>
      <c r="I75" s="49"/>
      <c r="J75" s="32"/>
      <c r="K75" s="33"/>
      <c r="L75" s="33"/>
      <c r="M75" s="32"/>
      <c r="N75" s="32"/>
      <c r="O75" s="32"/>
      <c r="P75" s="28"/>
      <c r="Q75" s="28"/>
      <c r="R75" s="28"/>
      <c r="S75" s="28"/>
      <c r="T75" s="33"/>
      <c r="U75" s="33"/>
      <c r="V75" s="28"/>
      <c r="W75" s="28"/>
      <c r="X75" s="28"/>
      <c r="Y75" s="28"/>
      <c r="Z75" s="28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1"/>
    </row>
    <row r="76" spans="1:41" s="20" customFormat="1" ht="16.5" customHeight="1">
      <c r="A76" t="s">
        <v>179</v>
      </c>
      <c r="B76" s="49"/>
      <c r="C76" s="49"/>
      <c r="D76" s="49"/>
      <c r="E76" s="49"/>
      <c r="F76" s="49"/>
      <c r="G76" s="49"/>
      <c r="H76" s="49"/>
      <c r="I76" s="49"/>
      <c r="J76" s="32"/>
      <c r="K76" s="33"/>
      <c r="L76" s="33"/>
      <c r="M76" s="32"/>
      <c r="N76" s="32"/>
      <c r="O76" s="32"/>
      <c r="P76" s="28"/>
      <c r="Q76" s="28"/>
      <c r="R76" s="28"/>
      <c r="S76" s="28"/>
      <c r="T76" s="33"/>
      <c r="U76" s="33"/>
      <c r="V76" s="28"/>
      <c r="W76" s="28"/>
      <c r="X76" s="28"/>
      <c r="Y76" s="28"/>
      <c r="Z76" s="28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1"/>
    </row>
    <row r="77" spans="1:41" s="20" customFormat="1" ht="16.5" customHeight="1">
      <c r="A77" t="s">
        <v>180</v>
      </c>
      <c r="B77" s="49"/>
      <c r="C77" s="49"/>
      <c r="D77" s="49"/>
      <c r="E77" s="49"/>
      <c r="F77" s="49"/>
      <c r="G77" s="49"/>
      <c r="H77" s="49"/>
      <c r="I77" s="49"/>
      <c r="J77" s="32"/>
      <c r="K77" s="33"/>
      <c r="L77" s="33"/>
      <c r="M77" s="32"/>
      <c r="N77" s="32"/>
      <c r="O77" s="32"/>
      <c r="P77" s="28"/>
      <c r="Q77" s="28"/>
      <c r="R77" s="28"/>
      <c r="S77" s="28"/>
      <c r="T77" s="33"/>
      <c r="U77" s="33"/>
      <c r="V77" s="28"/>
      <c r="W77" s="28"/>
      <c r="X77" s="28"/>
      <c r="Y77" s="28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1"/>
    </row>
    <row r="78" spans="1:41" s="20" customFormat="1" ht="16.5" customHeight="1">
      <c r="A78" t="s">
        <v>181</v>
      </c>
      <c r="B78" s="49"/>
      <c r="C78" s="49"/>
      <c r="D78" s="49"/>
      <c r="E78" s="49"/>
      <c r="F78" s="49"/>
      <c r="G78" s="49"/>
      <c r="H78" s="49"/>
      <c r="I78" s="49"/>
      <c r="J78" s="32"/>
      <c r="K78" s="33"/>
      <c r="L78" s="33"/>
      <c r="M78" s="32"/>
      <c r="N78" s="32"/>
      <c r="O78" s="32"/>
      <c r="P78" s="28"/>
      <c r="Q78" s="28"/>
      <c r="R78" s="28"/>
      <c r="S78" s="28"/>
      <c r="T78" s="33"/>
      <c r="U78" s="33"/>
      <c r="V78" s="28"/>
      <c r="W78" s="28"/>
      <c r="X78" s="28"/>
      <c r="Y78" s="28"/>
      <c r="Z78" s="2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1"/>
    </row>
    <row r="79" spans="1:41" s="20" customFormat="1" ht="16.5" customHeight="1">
      <c r="A79" t="s">
        <v>182</v>
      </c>
      <c r="B79" s="49"/>
      <c r="C79" s="49"/>
      <c r="D79" s="49"/>
      <c r="E79" s="49"/>
      <c r="F79" s="49"/>
      <c r="G79" s="49"/>
      <c r="H79" s="49"/>
      <c r="I79" s="49"/>
      <c r="J79" s="32"/>
      <c r="K79" s="33"/>
      <c r="L79" s="33"/>
      <c r="M79" s="32"/>
      <c r="N79" s="32"/>
      <c r="O79" s="32"/>
      <c r="P79" s="28"/>
      <c r="Q79" s="28"/>
      <c r="R79" s="28"/>
      <c r="S79" s="28"/>
      <c r="T79" s="33"/>
      <c r="U79" s="33"/>
      <c r="V79" s="28"/>
      <c r="W79" s="28"/>
      <c r="X79" s="28"/>
      <c r="Y79" s="28"/>
      <c r="Z79" s="28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1"/>
    </row>
    <row r="80" spans="1:41" s="20" customFormat="1" ht="16.5" customHeight="1">
      <c r="A80" t="s">
        <v>183</v>
      </c>
      <c r="B80" s="49"/>
      <c r="C80" s="49"/>
      <c r="D80" s="49"/>
      <c r="E80" s="49"/>
      <c r="F80" s="49"/>
      <c r="G80" s="49"/>
      <c r="H80" s="49"/>
      <c r="I80" s="49"/>
      <c r="J80" s="32"/>
      <c r="K80" s="33"/>
      <c r="L80" s="33"/>
      <c r="M80" s="32"/>
      <c r="N80" s="32"/>
      <c r="O80" s="32"/>
      <c r="P80" s="28"/>
      <c r="Q80" s="28"/>
      <c r="R80" s="28"/>
      <c r="S80" s="28"/>
      <c r="T80" s="33"/>
      <c r="U80" s="33"/>
      <c r="V80" s="28"/>
      <c r="W80" s="28"/>
      <c r="X80" s="28"/>
      <c r="Y80" s="28"/>
      <c r="Z80" s="28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1"/>
    </row>
    <row r="81" spans="1:41" s="20" customFormat="1" ht="16.5" customHeight="1">
      <c r="A81" t="s">
        <v>157</v>
      </c>
      <c r="B81" s="49"/>
      <c r="C81" s="49"/>
      <c r="D81" s="49"/>
      <c r="E81" s="49"/>
      <c r="F81" s="49"/>
      <c r="G81" s="49"/>
      <c r="H81" s="49"/>
      <c r="I81" s="49"/>
      <c r="J81" s="32"/>
      <c r="K81" s="33"/>
      <c r="L81" s="33"/>
      <c r="M81" s="32"/>
      <c r="N81" s="32"/>
      <c r="O81" s="32"/>
      <c r="P81" s="28"/>
      <c r="Q81" s="28"/>
      <c r="R81" s="28"/>
      <c r="S81" s="28"/>
      <c r="T81" s="33"/>
      <c r="U81" s="33"/>
      <c r="V81" s="28"/>
      <c r="W81" s="28"/>
      <c r="X81" s="28"/>
      <c r="Y81" s="28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1"/>
    </row>
    <row r="82" spans="1:41" s="20" customFormat="1" ht="16.5" customHeight="1">
      <c r="A82" t="s">
        <v>184</v>
      </c>
      <c r="B82" s="49"/>
      <c r="C82" s="49"/>
      <c r="D82" s="49"/>
      <c r="E82" s="49"/>
      <c r="F82" s="49"/>
      <c r="G82" s="49"/>
      <c r="H82" s="49"/>
      <c r="I82" s="49"/>
      <c r="J82" s="32"/>
      <c r="K82" s="33"/>
      <c r="L82" s="33"/>
      <c r="M82" s="32"/>
      <c r="N82" s="32"/>
      <c r="O82" s="32"/>
      <c r="P82" s="28"/>
      <c r="Q82" s="28"/>
      <c r="R82" s="28"/>
      <c r="S82" s="28"/>
      <c r="T82" s="33"/>
      <c r="U82" s="33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1"/>
    </row>
    <row r="83" spans="1:41" s="20" customFormat="1" ht="16.5" customHeight="1">
      <c r="A83" t="s">
        <v>12</v>
      </c>
      <c r="B83" s="49"/>
      <c r="C83" s="49"/>
      <c r="D83" s="49"/>
      <c r="E83" s="49"/>
      <c r="F83" s="49"/>
      <c r="G83" s="49"/>
      <c r="H83" s="49"/>
      <c r="I83" s="49"/>
      <c r="J83" s="32"/>
      <c r="K83" s="33"/>
      <c r="L83" s="33"/>
      <c r="M83" s="32"/>
      <c r="N83" s="32"/>
      <c r="O83" s="32"/>
      <c r="P83" s="28"/>
      <c r="Q83" s="28"/>
      <c r="R83" s="28"/>
      <c r="S83" s="28"/>
      <c r="T83" s="33"/>
      <c r="U83" s="33"/>
      <c r="V83" s="28"/>
      <c r="W83" s="28"/>
      <c r="X83" s="28"/>
      <c r="Y83" s="28"/>
      <c r="Z83" s="28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1"/>
    </row>
    <row r="84" spans="1:41" s="20" customFormat="1" ht="16.5" customHeight="1">
      <c r="A84" t="s">
        <v>185</v>
      </c>
      <c r="B84" s="49"/>
      <c r="C84" s="49"/>
      <c r="D84" s="49"/>
      <c r="E84" s="49"/>
      <c r="F84" s="49"/>
      <c r="G84" s="49"/>
      <c r="H84" s="49"/>
      <c r="I84" s="49"/>
      <c r="J84" s="32"/>
      <c r="K84" s="33"/>
      <c r="L84" s="33"/>
      <c r="M84" s="32"/>
      <c r="N84" s="32"/>
      <c r="O84" s="32"/>
      <c r="P84" s="28"/>
      <c r="Q84" s="28"/>
      <c r="R84" s="28"/>
      <c r="S84" s="28"/>
      <c r="T84" s="33"/>
      <c r="U84" s="33"/>
      <c r="V84" s="28"/>
      <c r="W84" s="28"/>
      <c r="X84" s="28"/>
      <c r="Y84" s="28"/>
      <c r="Z84" s="28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1"/>
    </row>
    <row r="85" spans="1:41" s="20" customFormat="1" ht="16.5" customHeight="1">
      <c r="A85" t="s">
        <v>186</v>
      </c>
      <c r="B85" s="49"/>
      <c r="C85" s="49"/>
      <c r="D85" s="49"/>
      <c r="E85" s="49"/>
      <c r="F85" s="49"/>
      <c r="G85" s="49"/>
      <c r="H85" s="49"/>
      <c r="I85" s="49"/>
      <c r="J85" s="32"/>
      <c r="K85" s="33"/>
      <c r="L85" s="33"/>
      <c r="M85" s="32"/>
      <c r="N85" s="32"/>
      <c r="O85" s="32"/>
      <c r="P85" s="28"/>
      <c r="Q85" s="28"/>
      <c r="R85" s="28"/>
      <c r="S85" s="28"/>
      <c r="T85" s="33"/>
      <c r="U85" s="33"/>
      <c r="V85" s="28"/>
      <c r="W85" s="28"/>
      <c r="X85" s="28"/>
      <c r="Y85" s="28"/>
      <c r="Z85" s="28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1"/>
    </row>
    <row r="86" spans="1:41" s="20" customFormat="1" ht="16.5" customHeight="1">
      <c r="A86" t="s">
        <v>187</v>
      </c>
      <c r="B86" s="49"/>
      <c r="C86" s="49"/>
      <c r="D86" s="49"/>
      <c r="E86" s="49"/>
      <c r="F86" s="49"/>
      <c r="G86" s="49"/>
      <c r="H86" s="49"/>
      <c r="I86" s="49"/>
      <c r="J86" s="32"/>
      <c r="K86" s="33"/>
      <c r="L86" s="33"/>
      <c r="M86" s="32"/>
      <c r="N86" s="32"/>
      <c r="O86" s="32"/>
      <c r="P86" s="28"/>
      <c r="Q86" s="28"/>
      <c r="R86" s="28"/>
      <c r="S86" s="28"/>
      <c r="T86" s="33"/>
      <c r="U86" s="33"/>
      <c r="V86" s="28"/>
      <c r="W86" s="28"/>
      <c r="X86" s="28"/>
      <c r="Y86" s="28"/>
      <c r="Z86" s="28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1"/>
    </row>
    <row r="87" spans="1:41" s="20" customFormat="1" ht="16.5" customHeight="1">
      <c r="A87" t="s">
        <v>188</v>
      </c>
      <c r="B87" s="49"/>
      <c r="C87" s="49"/>
      <c r="D87" s="49"/>
      <c r="E87" s="49"/>
      <c r="F87" s="49"/>
      <c r="G87" s="49"/>
      <c r="H87" s="49"/>
      <c r="I87" s="49"/>
      <c r="J87" s="32"/>
      <c r="K87" s="33"/>
      <c r="L87" s="33"/>
      <c r="M87" s="32"/>
      <c r="N87" s="32"/>
      <c r="O87" s="32"/>
      <c r="P87" s="28"/>
      <c r="Q87" s="28"/>
      <c r="R87" s="28"/>
      <c r="S87" s="28"/>
      <c r="T87" s="33"/>
      <c r="U87" s="33"/>
      <c r="V87" s="28"/>
      <c r="W87" s="28"/>
      <c r="X87" s="28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1"/>
    </row>
    <row r="88" spans="1:41" s="20" customFormat="1" ht="16.5" customHeight="1">
      <c r="A88" t="s">
        <v>189</v>
      </c>
      <c r="B88" s="49"/>
      <c r="C88" s="49"/>
      <c r="D88" s="49"/>
      <c r="E88" s="49"/>
      <c r="F88" s="49"/>
      <c r="G88" s="49"/>
      <c r="H88" s="49"/>
      <c r="I88" s="49"/>
      <c r="J88" s="32"/>
      <c r="K88" s="33"/>
      <c r="L88" s="33"/>
      <c r="M88" s="32"/>
      <c r="N88" s="32"/>
      <c r="O88" s="32"/>
      <c r="P88" s="28"/>
      <c r="Q88" s="28"/>
      <c r="R88" s="28"/>
      <c r="S88" s="28"/>
      <c r="T88" s="33"/>
      <c r="U88" s="33"/>
      <c r="V88" s="28"/>
      <c r="W88" s="28"/>
      <c r="X88" s="28"/>
      <c r="Y88" s="28"/>
      <c r="Z88" s="28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1"/>
    </row>
    <row r="89" spans="1:41" s="20" customFormat="1" ht="16.5" customHeight="1">
      <c r="A89" t="s">
        <v>190</v>
      </c>
      <c r="B89" s="49"/>
      <c r="C89" s="49"/>
      <c r="D89" s="49"/>
      <c r="E89" s="49"/>
      <c r="F89" s="49"/>
      <c r="G89" s="49"/>
      <c r="H89" s="49"/>
      <c r="I89" s="49"/>
      <c r="J89" s="32"/>
      <c r="K89" s="33"/>
      <c r="L89" s="33"/>
      <c r="M89" s="32"/>
      <c r="N89" s="32"/>
      <c r="O89" s="32"/>
      <c r="P89" s="28"/>
      <c r="Q89" s="28"/>
      <c r="R89" s="28"/>
      <c r="S89" s="28"/>
      <c r="T89" s="33"/>
      <c r="U89" s="33"/>
      <c r="V89" s="28"/>
      <c r="W89" s="28"/>
      <c r="X89" s="28"/>
      <c r="Y89" s="28"/>
      <c r="Z89" s="28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1"/>
    </row>
    <row r="90" spans="1:41" s="20" customFormat="1" ht="16.5" customHeight="1">
      <c r="A90" t="s">
        <v>191</v>
      </c>
      <c r="B90" s="49"/>
      <c r="C90" s="49"/>
      <c r="D90" s="49"/>
      <c r="E90" s="49"/>
      <c r="F90" s="49"/>
      <c r="G90" s="49"/>
      <c r="H90" s="49"/>
      <c r="I90" s="49"/>
      <c r="J90" s="32"/>
      <c r="K90" s="33"/>
      <c r="L90" s="33"/>
      <c r="M90" s="32"/>
      <c r="N90" s="32"/>
      <c r="O90" s="32"/>
      <c r="P90" s="28"/>
      <c r="Q90" s="28"/>
      <c r="R90" s="28"/>
      <c r="S90" s="28"/>
      <c r="T90" s="33"/>
      <c r="U90" s="33"/>
      <c r="V90" s="28"/>
      <c r="W90" s="28"/>
      <c r="X90" s="28"/>
      <c r="Y90" s="28"/>
      <c r="Z90" s="28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1"/>
    </row>
    <row r="91" spans="1:41" s="20" customFormat="1" ht="21">
      <c r="A91" s="113"/>
      <c r="B91" s="113"/>
      <c r="C91" s="113"/>
      <c r="D91" s="113"/>
      <c r="E91" s="113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O91" s="1"/>
    </row>
    <row r="92" spans="1:41" s="20" customFormat="1" ht="18" customHeight="1">
      <c r="A92" s="32"/>
      <c r="B92" s="29"/>
      <c r="C92" s="29"/>
      <c r="D92" s="29"/>
      <c r="E92" s="29"/>
      <c r="F92" s="29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10" t="s">
        <v>9</v>
      </c>
      <c r="W92" s="110"/>
      <c r="X92" s="110"/>
      <c r="Y92" s="110"/>
      <c r="Z92" s="110"/>
      <c r="AA92" s="110"/>
      <c r="AB92" s="16"/>
      <c r="AC92" s="110" t="s">
        <v>10</v>
      </c>
      <c r="AD92" s="110"/>
      <c r="AE92" s="110"/>
      <c r="AF92" s="110"/>
      <c r="AG92" s="110"/>
      <c r="AH92" s="110"/>
      <c r="AI92" s="86" t="s">
        <v>194</v>
      </c>
      <c r="AJ92" s="87"/>
      <c r="AK92" s="108" t="s">
        <v>11</v>
      </c>
      <c r="AL92" s="108"/>
      <c r="AM92" s="108"/>
      <c r="AN92" s="108"/>
      <c r="AO92" s="1"/>
    </row>
    <row r="93" spans="1:41" s="20" customFormat="1" ht="30.75" customHeight="1">
      <c r="A93" s="32"/>
      <c r="B93" s="34"/>
      <c r="C93" s="34"/>
      <c r="D93" s="34"/>
      <c r="E93" s="34"/>
      <c r="F93" s="3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10"/>
      <c r="W93" s="110"/>
      <c r="X93" s="110"/>
      <c r="Y93" s="110"/>
      <c r="Z93" s="110"/>
      <c r="AA93" s="110"/>
      <c r="AB93" s="16"/>
      <c r="AC93" s="110"/>
      <c r="AD93" s="110"/>
      <c r="AE93" s="110"/>
      <c r="AF93" s="110"/>
      <c r="AG93" s="110"/>
      <c r="AH93" s="110"/>
      <c r="AI93" s="88"/>
      <c r="AJ93" s="89"/>
      <c r="AK93" s="108"/>
      <c r="AL93" s="108"/>
      <c r="AM93" s="108"/>
      <c r="AN93" s="108"/>
      <c r="AO93" s="1"/>
    </row>
    <row r="94" spans="1:41" s="20" customFormat="1" ht="45" customHeight="1">
      <c r="A94" s="111" t="s">
        <v>115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2"/>
      <c r="V94" s="17">
        <v>1</v>
      </c>
      <c r="W94" s="17">
        <v>2</v>
      </c>
      <c r="X94" s="17">
        <v>3</v>
      </c>
      <c r="Y94" s="17">
        <v>4</v>
      </c>
      <c r="Z94" s="17">
        <v>5</v>
      </c>
      <c r="AA94" s="17" t="s">
        <v>14</v>
      </c>
      <c r="AB94" s="18" t="s">
        <v>15</v>
      </c>
      <c r="AC94" s="17">
        <v>1</v>
      </c>
      <c r="AD94" s="17">
        <v>2</v>
      </c>
      <c r="AE94" s="17">
        <v>3</v>
      </c>
      <c r="AF94" s="17">
        <v>4</v>
      </c>
      <c r="AG94" s="17">
        <v>5</v>
      </c>
      <c r="AH94" s="17" t="s">
        <v>14</v>
      </c>
      <c r="AI94" s="74" t="s">
        <v>192</v>
      </c>
      <c r="AJ94" s="74" t="s">
        <v>193</v>
      </c>
      <c r="AK94" s="19" t="s">
        <v>16</v>
      </c>
      <c r="AL94" s="19" t="s">
        <v>17</v>
      </c>
      <c r="AM94" s="19" t="s">
        <v>18</v>
      </c>
      <c r="AN94" s="19" t="s">
        <v>19</v>
      </c>
      <c r="AO94" s="1"/>
    </row>
    <row r="95" spans="1:41" s="26" customFormat="1" ht="18.75" customHeight="1">
      <c r="A95" s="36" t="s">
        <v>36</v>
      </c>
      <c r="B95" s="93" t="s">
        <v>116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37">
        <f t="shared" ref="V95:AB100" si="19">AP50</f>
        <v>28</v>
      </c>
      <c r="W95" s="37">
        <f t="shared" si="19"/>
        <v>46</v>
      </c>
      <c r="X95" s="37">
        <f t="shared" si="19"/>
        <v>68</v>
      </c>
      <c r="Y95" s="37">
        <f t="shared" si="19"/>
        <v>67</v>
      </c>
      <c r="Z95" s="37">
        <f t="shared" si="19"/>
        <v>9</v>
      </c>
      <c r="AA95" s="37">
        <f t="shared" si="19"/>
        <v>7</v>
      </c>
      <c r="AB95" s="37">
        <f t="shared" si="19"/>
        <v>225</v>
      </c>
      <c r="AC95" s="22">
        <f>V95/$AB95</f>
        <v>0.12444444444444444</v>
      </c>
      <c r="AD95" s="22">
        <f t="shared" ref="AD95:AH100" si="20">W95/$AB95</f>
        <v>0.20444444444444446</v>
      </c>
      <c r="AE95" s="22">
        <f t="shared" si="20"/>
        <v>0.30222222222222223</v>
      </c>
      <c r="AF95" s="22">
        <f t="shared" si="20"/>
        <v>0.29777777777777775</v>
      </c>
      <c r="AG95" s="22">
        <f t="shared" si="20"/>
        <v>0.04</v>
      </c>
      <c r="AH95" s="22">
        <f t="shared" si="20"/>
        <v>3.111111111111111E-2</v>
      </c>
      <c r="AI95" s="22">
        <f t="shared" ref="AI95" si="21">(V95+W95)/(V95+W95+X95+Y95+Z95)</f>
        <v>0.33944954128440369</v>
      </c>
      <c r="AJ95" s="22">
        <f t="shared" ref="AJ95" si="22">(X95+Y95+Z95)/(V95+W95+X95+Y95+Z95)</f>
        <v>0.66055045871559637</v>
      </c>
      <c r="AK95" s="38">
        <f t="shared" ref="AK95:AN100" si="23">BC50</f>
        <v>2.92</v>
      </c>
      <c r="AL95" s="38">
        <f t="shared" si="23"/>
        <v>1.0940000000000001</v>
      </c>
      <c r="AM95" s="39">
        <f t="shared" si="23"/>
        <v>3</v>
      </c>
      <c r="AN95" s="39">
        <f t="shared" si="23"/>
        <v>3</v>
      </c>
      <c r="AO95" s="25"/>
    </row>
    <row r="96" spans="1:41" s="26" customFormat="1" ht="18.75" customHeight="1">
      <c r="A96" s="36" t="s">
        <v>37</v>
      </c>
      <c r="B96" s="93" t="s">
        <v>117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37">
        <f t="shared" si="19"/>
        <v>14</v>
      </c>
      <c r="W96" s="37">
        <f t="shared" si="19"/>
        <v>44</v>
      </c>
      <c r="X96" s="37">
        <f t="shared" si="19"/>
        <v>68</v>
      </c>
      <c r="Y96" s="37">
        <f t="shared" si="19"/>
        <v>66</v>
      </c>
      <c r="Z96" s="37">
        <f t="shared" si="19"/>
        <v>21</v>
      </c>
      <c r="AA96" s="37">
        <f t="shared" si="19"/>
        <v>12</v>
      </c>
      <c r="AB96" s="37">
        <f t="shared" si="19"/>
        <v>225</v>
      </c>
      <c r="AC96" s="22">
        <f t="shared" ref="AC96:AC100" si="24">V96/$AB96</f>
        <v>6.222222222222222E-2</v>
      </c>
      <c r="AD96" s="22">
        <f t="shared" si="20"/>
        <v>0.19555555555555557</v>
      </c>
      <c r="AE96" s="22">
        <f t="shared" si="20"/>
        <v>0.30222222222222223</v>
      </c>
      <c r="AF96" s="22">
        <f t="shared" si="20"/>
        <v>0.29333333333333333</v>
      </c>
      <c r="AG96" s="22">
        <f t="shared" si="20"/>
        <v>9.3333333333333338E-2</v>
      </c>
      <c r="AH96" s="22">
        <f t="shared" si="20"/>
        <v>5.3333333333333337E-2</v>
      </c>
      <c r="AI96" s="22">
        <f t="shared" ref="AI96:AI100" si="25">(V96+W96)/(V96+W96+X96+Y96+Z96)</f>
        <v>0.27230046948356806</v>
      </c>
      <c r="AJ96" s="22">
        <f t="shared" ref="AJ96:AJ100" si="26">(X96+Y96+Z96)/(V96+W96+X96+Y96+Z96)</f>
        <v>0.72769953051643188</v>
      </c>
      <c r="AK96" s="38">
        <f t="shared" si="23"/>
        <v>3.17</v>
      </c>
      <c r="AL96" s="38">
        <f t="shared" si="23"/>
        <v>1.073</v>
      </c>
      <c r="AM96" s="39">
        <f t="shared" si="23"/>
        <v>3</v>
      </c>
      <c r="AN96" s="39">
        <f t="shared" si="23"/>
        <v>3</v>
      </c>
      <c r="AO96" s="25"/>
    </row>
    <row r="97" spans="1:58" s="26" customFormat="1" ht="18.75" customHeight="1">
      <c r="A97" s="36" t="s">
        <v>38</v>
      </c>
      <c r="B97" s="93" t="s">
        <v>118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5"/>
      <c r="V97" s="37">
        <f t="shared" si="19"/>
        <v>16</v>
      </c>
      <c r="W97" s="37">
        <f t="shared" si="19"/>
        <v>42</v>
      </c>
      <c r="X97" s="37">
        <f t="shared" si="19"/>
        <v>63</v>
      </c>
      <c r="Y97" s="37">
        <f t="shared" si="19"/>
        <v>72</v>
      </c>
      <c r="Z97" s="37">
        <f t="shared" si="19"/>
        <v>20</v>
      </c>
      <c r="AA97" s="37">
        <f t="shared" si="19"/>
        <v>12</v>
      </c>
      <c r="AB97" s="37">
        <f t="shared" si="19"/>
        <v>225</v>
      </c>
      <c r="AC97" s="22">
        <f t="shared" si="24"/>
        <v>7.1111111111111111E-2</v>
      </c>
      <c r="AD97" s="22">
        <f t="shared" si="20"/>
        <v>0.18666666666666668</v>
      </c>
      <c r="AE97" s="22">
        <f t="shared" si="20"/>
        <v>0.28000000000000003</v>
      </c>
      <c r="AF97" s="22">
        <f t="shared" si="20"/>
        <v>0.32</v>
      </c>
      <c r="AG97" s="22">
        <f t="shared" si="20"/>
        <v>8.8888888888888892E-2</v>
      </c>
      <c r="AH97" s="22">
        <f t="shared" si="20"/>
        <v>5.3333333333333337E-2</v>
      </c>
      <c r="AI97" s="22">
        <f t="shared" si="25"/>
        <v>0.27230046948356806</v>
      </c>
      <c r="AJ97" s="22">
        <f t="shared" si="26"/>
        <v>0.72769953051643188</v>
      </c>
      <c r="AK97" s="38">
        <f t="shared" si="23"/>
        <v>3.18</v>
      </c>
      <c r="AL97" s="38">
        <f t="shared" si="23"/>
        <v>1.089</v>
      </c>
      <c r="AM97" s="39">
        <f t="shared" si="23"/>
        <v>3</v>
      </c>
      <c r="AN97" s="39">
        <f t="shared" si="23"/>
        <v>4</v>
      </c>
      <c r="AO97" s="25"/>
    </row>
    <row r="98" spans="1:58" s="26" customFormat="1" ht="18.75" customHeight="1">
      <c r="A98" s="36" t="s">
        <v>39</v>
      </c>
      <c r="B98" s="93" t="s">
        <v>119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5"/>
      <c r="V98" s="37">
        <f t="shared" si="19"/>
        <v>14</v>
      </c>
      <c r="W98" s="37">
        <f t="shared" si="19"/>
        <v>31</v>
      </c>
      <c r="X98" s="37">
        <f t="shared" si="19"/>
        <v>69</v>
      </c>
      <c r="Y98" s="37">
        <f t="shared" si="19"/>
        <v>71</v>
      </c>
      <c r="Z98" s="37">
        <f t="shared" si="19"/>
        <v>27</v>
      </c>
      <c r="AA98" s="37">
        <f t="shared" si="19"/>
        <v>13</v>
      </c>
      <c r="AB98" s="37">
        <f t="shared" si="19"/>
        <v>225</v>
      </c>
      <c r="AC98" s="22">
        <f t="shared" si="24"/>
        <v>6.222222222222222E-2</v>
      </c>
      <c r="AD98" s="22">
        <f t="shared" si="20"/>
        <v>0.13777777777777778</v>
      </c>
      <c r="AE98" s="22">
        <f t="shared" si="20"/>
        <v>0.30666666666666664</v>
      </c>
      <c r="AF98" s="22">
        <f t="shared" si="20"/>
        <v>0.31555555555555553</v>
      </c>
      <c r="AG98" s="22">
        <f t="shared" si="20"/>
        <v>0.12</v>
      </c>
      <c r="AH98" s="22">
        <f t="shared" si="20"/>
        <v>5.7777777777777775E-2</v>
      </c>
      <c r="AI98" s="22">
        <f t="shared" si="25"/>
        <v>0.21226415094339623</v>
      </c>
      <c r="AJ98" s="22">
        <f t="shared" si="26"/>
        <v>0.78773584905660377</v>
      </c>
      <c r="AK98" s="38">
        <f t="shared" si="23"/>
        <v>3.31</v>
      </c>
      <c r="AL98" s="38">
        <f t="shared" si="23"/>
        <v>1.079</v>
      </c>
      <c r="AM98" s="39">
        <f t="shared" si="23"/>
        <v>3</v>
      </c>
      <c r="AN98" s="39">
        <f t="shared" si="23"/>
        <v>4</v>
      </c>
      <c r="AO98" s="25"/>
    </row>
    <row r="99" spans="1:58" s="26" customFormat="1" ht="18.75" customHeight="1">
      <c r="A99" s="36" t="s">
        <v>40</v>
      </c>
      <c r="B99" s="93" t="s">
        <v>120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5"/>
      <c r="V99" s="37">
        <f t="shared" si="19"/>
        <v>7</v>
      </c>
      <c r="W99" s="37">
        <f t="shared" si="19"/>
        <v>20</v>
      </c>
      <c r="X99" s="37">
        <f t="shared" si="19"/>
        <v>56</v>
      </c>
      <c r="Y99" s="37">
        <f t="shared" si="19"/>
        <v>84</v>
      </c>
      <c r="Z99" s="37">
        <f t="shared" si="19"/>
        <v>46</v>
      </c>
      <c r="AA99" s="37">
        <f t="shared" si="19"/>
        <v>12</v>
      </c>
      <c r="AB99" s="37">
        <f t="shared" si="19"/>
        <v>225</v>
      </c>
      <c r="AC99" s="22">
        <f t="shared" si="24"/>
        <v>3.111111111111111E-2</v>
      </c>
      <c r="AD99" s="22">
        <f t="shared" si="20"/>
        <v>8.8888888888888892E-2</v>
      </c>
      <c r="AE99" s="22">
        <f t="shared" si="20"/>
        <v>0.24888888888888888</v>
      </c>
      <c r="AF99" s="22">
        <f t="shared" si="20"/>
        <v>0.37333333333333335</v>
      </c>
      <c r="AG99" s="22">
        <f t="shared" si="20"/>
        <v>0.20444444444444446</v>
      </c>
      <c r="AH99" s="22">
        <f t="shared" si="20"/>
        <v>5.3333333333333337E-2</v>
      </c>
      <c r="AI99" s="22">
        <f t="shared" si="25"/>
        <v>0.12676056338028169</v>
      </c>
      <c r="AJ99" s="22">
        <f t="shared" si="26"/>
        <v>0.87323943661971826</v>
      </c>
      <c r="AK99" s="38">
        <f t="shared" si="23"/>
        <v>3.67</v>
      </c>
      <c r="AL99" s="38">
        <f t="shared" si="23"/>
        <v>1.022</v>
      </c>
      <c r="AM99" s="39">
        <f t="shared" si="23"/>
        <v>4</v>
      </c>
      <c r="AN99" s="39">
        <f t="shared" si="23"/>
        <v>4</v>
      </c>
      <c r="AO99" s="25"/>
    </row>
    <row r="100" spans="1:58" s="26" customFormat="1" ht="18.75" customHeight="1">
      <c r="A100" s="36" t="s">
        <v>122</v>
      </c>
      <c r="B100" s="93" t="s">
        <v>121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  <c r="V100" s="37">
        <f t="shared" si="19"/>
        <v>32</v>
      </c>
      <c r="W100" s="37">
        <f t="shared" si="19"/>
        <v>50</v>
      </c>
      <c r="X100" s="37">
        <f t="shared" si="19"/>
        <v>61</v>
      </c>
      <c r="Y100" s="37">
        <f t="shared" si="19"/>
        <v>55</v>
      </c>
      <c r="Z100" s="37">
        <f t="shared" si="19"/>
        <v>15</v>
      </c>
      <c r="AA100" s="37">
        <f t="shared" si="19"/>
        <v>12</v>
      </c>
      <c r="AB100" s="37">
        <f t="shared" si="19"/>
        <v>225</v>
      </c>
      <c r="AC100" s="22">
        <f t="shared" si="24"/>
        <v>0.14222222222222222</v>
      </c>
      <c r="AD100" s="22">
        <f t="shared" si="20"/>
        <v>0.22222222222222221</v>
      </c>
      <c r="AE100" s="22">
        <f t="shared" si="20"/>
        <v>0.27111111111111114</v>
      </c>
      <c r="AF100" s="22">
        <f t="shared" si="20"/>
        <v>0.24444444444444444</v>
      </c>
      <c r="AG100" s="22">
        <f t="shared" si="20"/>
        <v>6.6666666666666666E-2</v>
      </c>
      <c r="AH100" s="22">
        <f t="shared" si="20"/>
        <v>5.3333333333333337E-2</v>
      </c>
      <c r="AI100" s="22">
        <f t="shared" si="25"/>
        <v>0.38497652582159625</v>
      </c>
      <c r="AJ100" s="22">
        <f t="shared" si="26"/>
        <v>0.61502347417840375</v>
      </c>
      <c r="AK100" s="38">
        <f t="shared" si="23"/>
        <v>2.86</v>
      </c>
      <c r="AL100" s="38">
        <f t="shared" si="23"/>
        <v>1.1679999999999999</v>
      </c>
      <c r="AM100" s="39">
        <f t="shared" si="23"/>
        <v>3</v>
      </c>
      <c r="AN100" s="39">
        <f t="shared" si="23"/>
        <v>3</v>
      </c>
      <c r="AO100" s="25"/>
    </row>
    <row r="101" spans="1:58" s="26" customFormat="1" ht="18.75" customHeight="1">
      <c r="A101" s="2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/>
      <c r="W101" s="50"/>
      <c r="X101" s="50"/>
      <c r="Y101" s="50"/>
      <c r="Z101" s="50"/>
      <c r="AA101" s="50"/>
      <c r="AB101" s="50"/>
      <c r="AC101" s="51"/>
      <c r="AD101" s="51"/>
      <c r="AE101" s="51"/>
      <c r="AF101" s="51"/>
      <c r="AG101" s="51"/>
      <c r="AH101" s="51"/>
      <c r="AI101" s="51"/>
      <c r="AJ101" s="51"/>
      <c r="AK101" s="52"/>
      <c r="AL101" s="52"/>
      <c r="AM101" s="53"/>
      <c r="AN101" s="53"/>
      <c r="AO101" s="25"/>
    </row>
    <row r="102" spans="1:58" s="26" customFormat="1" ht="18.75" customHeight="1">
      <c r="A102" s="32"/>
      <c r="B102" s="34"/>
      <c r="C102" s="34"/>
      <c r="D102" s="34"/>
      <c r="E102" s="34"/>
      <c r="F102" s="3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10"/>
      <c r="W102" s="110"/>
      <c r="X102" s="110"/>
      <c r="Y102" s="110"/>
      <c r="Z102" s="110"/>
      <c r="AA102" s="110"/>
      <c r="AB102" s="16"/>
      <c r="AC102" s="110"/>
      <c r="AD102" s="110"/>
      <c r="AE102" s="110"/>
      <c r="AF102" s="110"/>
      <c r="AG102" s="110"/>
      <c r="AH102" s="110"/>
      <c r="AI102" s="118" t="s">
        <v>194</v>
      </c>
      <c r="AJ102" s="119"/>
      <c r="AK102" s="108"/>
      <c r="AL102" s="108"/>
      <c r="AM102" s="108"/>
      <c r="AN102" s="108"/>
      <c r="AO102" s="25"/>
    </row>
    <row r="103" spans="1:58" s="26" customFormat="1" ht="36.75" customHeight="1">
      <c r="A103" s="35"/>
      <c r="B103" s="96" t="s">
        <v>41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8"/>
      <c r="V103" s="17">
        <v>1</v>
      </c>
      <c r="W103" s="17">
        <v>2</v>
      </c>
      <c r="X103" s="17">
        <v>3</v>
      </c>
      <c r="Y103" s="17">
        <v>4</v>
      </c>
      <c r="Z103" s="17">
        <v>5</v>
      </c>
      <c r="AA103" s="17" t="s">
        <v>14</v>
      </c>
      <c r="AB103" s="18" t="s">
        <v>15</v>
      </c>
      <c r="AC103" s="17">
        <v>1</v>
      </c>
      <c r="AD103" s="17">
        <v>2</v>
      </c>
      <c r="AE103" s="17">
        <v>3</v>
      </c>
      <c r="AF103" s="17">
        <v>4</v>
      </c>
      <c r="AG103" s="17">
        <v>5</v>
      </c>
      <c r="AH103" s="17" t="s">
        <v>14</v>
      </c>
      <c r="AI103" s="74" t="s">
        <v>192</v>
      </c>
      <c r="AJ103" s="74" t="s">
        <v>193</v>
      </c>
      <c r="AK103" s="19" t="s">
        <v>16</v>
      </c>
      <c r="AL103" s="19" t="s">
        <v>17</v>
      </c>
      <c r="AM103" s="19" t="s">
        <v>18</v>
      </c>
      <c r="AN103" s="19" t="s">
        <v>19</v>
      </c>
      <c r="AO103" s="25"/>
    </row>
    <row r="104" spans="1:58" ht="18.75" customHeight="1">
      <c r="A104" s="40" t="s">
        <v>42</v>
      </c>
      <c r="B104" s="114" t="s">
        <v>43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41">
        <f t="shared" ref="V104:AB104" si="27">AP56</f>
        <v>7</v>
      </c>
      <c r="W104" s="41">
        <f t="shared" si="27"/>
        <v>36</v>
      </c>
      <c r="X104" s="41">
        <f t="shared" si="27"/>
        <v>65</v>
      </c>
      <c r="Y104" s="41">
        <f t="shared" si="27"/>
        <v>97</v>
      </c>
      <c r="Z104" s="41">
        <f t="shared" si="27"/>
        <v>19</v>
      </c>
      <c r="AA104" s="41">
        <f t="shared" si="27"/>
        <v>1</v>
      </c>
      <c r="AB104" s="41">
        <f t="shared" si="27"/>
        <v>225</v>
      </c>
      <c r="AC104" s="42">
        <f>V104/$AB104</f>
        <v>3.111111111111111E-2</v>
      </c>
      <c r="AD104" s="42">
        <f t="shared" ref="AD104:AH104" si="28">W104/$AB104</f>
        <v>0.16</v>
      </c>
      <c r="AE104" s="42">
        <f t="shared" si="28"/>
        <v>0.28888888888888886</v>
      </c>
      <c r="AF104" s="42">
        <f t="shared" si="28"/>
        <v>0.43111111111111111</v>
      </c>
      <c r="AG104" s="42">
        <f t="shared" si="28"/>
        <v>8.4444444444444447E-2</v>
      </c>
      <c r="AH104" s="42">
        <f t="shared" si="28"/>
        <v>4.4444444444444444E-3</v>
      </c>
      <c r="AI104" s="42">
        <f t="shared" ref="AI104" si="29">(V104+W104)/(V104+W104+X104+Y104+Z104)</f>
        <v>0.19196428571428573</v>
      </c>
      <c r="AJ104" s="42">
        <f t="shared" ref="AJ104" si="30">(X104+Y104+Z104)/(V104+W104+X104+Y104+Z104)</f>
        <v>0.8080357142857143</v>
      </c>
      <c r="AK104" s="43">
        <f>BC56</f>
        <v>3.38</v>
      </c>
      <c r="AL104" s="43">
        <f t="shared" ref="AL104:AN104" si="31">BD56</f>
        <v>0.95799999999999996</v>
      </c>
      <c r="AM104" s="44">
        <f t="shared" si="31"/>
        <v>4</v>
      </c>
      <c r="AN104" s="44">
        <f t="shared" si="31"/>
        <v>4</v>
      </c>
    </row>
    <row r="105" spans="1:58" ht="18.75">
      <c r="A105" s="2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50"/>
      <c r="W105" s="50"/>
      <c r="X105" s="50"/>
      <c r="Y105" s="50"/>
      <c r="Z105" s="50"/>
      <c r="AA105" s="50"/>
      <c r="AB105" s="50"/>
      <c r="AC105" s="51"/>
      <c r="AD105" s="51"/>
      <c r="AE105" s="51"/>
      <c r="AF105" s="51"/>
      <c r="AG105" s="51"/>
      <c r="AH105" s="51"/>
      <c r="AI105" s="51"/>
      <c r="AJ105" s="51"/>
      <c r="AK105" s="52"/>
      <c r="AL105" s="52"/>
      <c r="AM105" s="53"/>
      <c r="AN105" s="53"/>
    </row>
    <row r="106" spans="1:58" ht="15" customHeight="1">
      <c r="A106" s="2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50"/>
      <c r="W106" s="50"/>
      <c r="X106" s="50"/>
      <c r="Y106" s="50"/>
      <c r="Z106" s="50"/>
      <c r="AA106" s="50"/>
      <c r="AB106" s="50"/>
      <c r="AC106" s="51"/>
      <c r="AD106" s="51"/>
      <c r="AE106" s="51"/>
      <c r="AF106" s="51"/>
      <c r="AG106" s="51"/>
      <c r="AH106" s="51"/>
      <c r="AI106" s="51"/>
      <c r="AJ106" s="51"/>
      <c r="AK106" s="52"/>
      <c r="AL106" s="52"/>
      <c r="AM106" s="53"/>
      <c r="AN106" s="53"/>
    </row>
    <row r="107" spans="1:58" ht="15" customHeight="1">
      <c r="A107" s="124" t="s">
        <v>44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54"/>
      <c r="AH107" s="51"/>
      <c r="AI107" s="51"/>
      <c r="AJ107" s="51"/>
      <c r="AK107" s="52"/>
      <c r="AL107" s="52"/>
      <c r="AM107" s="53"/>
      <c r="AN107" s="53"/>
    </row>
    <row r="108" spans="1:58" s="57" customFormat="1" ht="15" customHeight="1">
      <c r="A108" s="54"/>
      <c r="B108" s="54"/>
      <c r="C108" s="54"/>
      <c r="D108" s="54"/>
      <c r="E108" s="54"/>
      <c r="F108" s="54"/>
      <c r="G108" s="54"/>
      <c r="H108" s="54"/>
      <c r="I108" s="55"/>
      <c r="J108" s="55"/>
      <c r="K108" s="55"/>
      <c r="L108" s="55"/>
      <c r="M108" s="55"/>
      <c r="N108" s="55"/>
      <c r="O108" s="55"/>
      <c r="P108" s="55"/>
      <c r="Q108" s="55"/>
      <c r="R108" s="54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1"/>
      <c r="AI108" s="51"/>
      <c r="AJ108" s="51"/>
      <c r="AK108" s="52"/>
      <c r="AL108" s="52"/>
      <c r="AM108" s="53"/>
      <c r="AN108" s="53"/>
      <c r="AO108" s="56"/>
    </row>
    <row r="109" spans="1:58" ht="15" customHeight="1">
      <c r="A109" s="124" t="s">
        <v>114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49"/>
      <c r="S109" s="49"/>
      <c r="T109" s="49"/>
      <c r="U109" s="49"/>
      <c r="V109" s="50"/>
      <c r="W109" s="50"/>
      <c r="X109" s="50"/>
      <c r="Y109" s="50"/>
      <c r="Z109" s="50"/>
      <c r="AA109" s="50"/>
      <c r="AB109" s="50"/>
      <c r="AC109" s="51"/>
      <c r="AD109" s="51"/>
      <c r="AE109" s="51"/>
      <c r="AF109" s="51"/>
      <c r="AG109" s="51"/>
      <c r="AH109" s="51"/>
      <c r="AI109" s="51"/>
      <c r="AJ109" s="51"/>
      <c r="AK109" s="52"/>
      <c r="AL109" s="52"/>
      <c r="AM109" s="53"/>
      <c r="AN109" s="53"/>
    </row>
    <row r="110" spans="1:58" s="1" customFormat="1" ht="1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49"/>
      <c r="S110" s="49"/>
      <c r="T110" s="49"/>
      <c r="U110" s="49"/>
      <c r="V110" s="50"/>
      <c r="W110" s="50"/>
      <c r="X110" s="50"/>
      <c r="Y110" s="50"/>
      <c r="Z110" s="50"/>
      <c r="AA110" s="50"/>
      <c r="AB110" s="50"/>
      <c r="AC110" s="51"/>
      <c r="AD110" s="51"/>
      <c r="AE110" s="51"/>
      <c r="AF110" s="51"/>
      <c r="AG110" s="51"/>
      <c r="AH110" s="51"/>
      <c r="AI110" s="51"/>
      <c r="AJ110" s="51"/>
      <c r="AK110" s="52"/>
      <c r="AL110" s="52"/>
      <c r="AM110" s="53"/>
      <c r="AN110" s="53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s="1" customFormat="1" ht="15" customHeight="1">
      <c r="A111" s="72" t="s">
        <v>169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50"/>
      <c r="W111" s="50"/>
      <c r="X111" s="50"/>
      <c r="Y111" s="50"/>
      <c r="Z111" s="50"/>
      <c r="AA111" s="50"/>
      <c r="AB111" s="50"/>
      <c r="AC111" s="51"/>
      <c r="AD111" s="51"/>
      <c r="AE111" s="51"/>
      <c r="AF111" s="51"/>
      <c r="AG111" s="51"/>
      <c r="AH111" s="51"/>
      <c r="AI111" s="51"/>
      <c r="AJ111" s="51"/>
      <c r="AK111" s="52"/>
      <c r="AL111" s="52"/>
      <c r="AM111" s="53"/>
      <c r="AN111" s="53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s="1" customFormat="1" ht="15" customHeight="1">
      <c r="A112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9"/>
      <c r="W112" s="59"/>
      <c r="X112" s="59"/>
      <c r="Y112" s="59"/>
      <c r="Z112" s="59"/>
      <c r="AA112" s="59"/>
      <c r="AB112" s="59"/>
      <c r="AC112" s="60"/>
      <c r="AD112" s="60"/>
      <c r="AE112" s="60"/>
      <c r="AF112" s="60"/>
      <c r="AG112" s="60"/>
      <c r="AH112" s="60"/>
      <c r="AI112" s="60"/>
      <c r="AJ112" s="60"/>
      <c r="AK112" s="61"/>
      <c r="AL112" s="61"/>
      <c r="AM112" s="62"/>
      <c r="AN112" s="6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s="1" customFormat="1" ht="18.75" customHeight="1">
      <c r="A113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9"/>
      <c r="W113" s="59"/>
      <c r="X113" s="59"/>
      <c r="Y113" s="59"/>
      <c r="Z113" s="59"/>
      <c r="AA113" s="59"/>
      <c r="AB113" s="59"/>
      <c r="AC113" s="60"/>
      <c r="AD113" s="60"/>
      <c r="AE113" s="60"/>
      <c r="AF113" s="60"/>
      <c r="AG113" s="60"/>
      <c r="AH113" s="60"/>
      <c r="AI113" s="60"/>
      <c r="AJ113" s="60"/>
      <c r="AK113" s="61"/>
      <c r="AL113" s="61"/>
      <c r="AM113" s="62"/>
      <c r="AN113" s="62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s="1" customFormat="1">
      <c r="A114"/>
      <c r="B114"/>
      <c r="C114" s="16"/>
      <c r="D114" s="16"/>
      <c r="E114" s="16"/>
      <c r="F114" s="16"/>
      <c r="G114" s="16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s="1" customFormat="1">
      <c r="A115"/>
      <c r="B115" s="16"/>
      <c r="C115" s="16"/>
      <c r="D115" s="16"/>
      <c r="E115" s="16"/>
      <c r="F115" s="16"/>
      <c r="G115" s="16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s="1" customFormat="1">
      <c r="A116"/>
      <c r="B116" s="16"/>
      <c r="C116" s="16"/>
      <c r="D116" s="16"/>
      <c r="E116" s="16"/>
      <c r="F116" s="16"/>
      <c r="G116" s="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s="1" customFormat="1">
      <c r="A117"/>
      <c r="B117" s="16"/>
      <c r="C117" s="16"/>
      <c r="D117" s="16"/>
      <c r="E117" s="16"/>
      <c r="F117" s="16"/>
      <c r="G117" s="16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s="1" customFormat="1">
      <c r="A118"/>
      <c r="B118" s="16"/>
      <c r="C118" s="16"/>
      <c r="D118" s="16"/>
      <c r="E118" s="16"/>
      <c r="F118" s="16"/>
      <c r="G118" s="1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s="1" customFormat="1">
      <c r="A119"/>
      <c r="B119" s="16"/>
      <c r="C119" s="16"/>
      <c r="D119" s="16"/>
      <c r="E119" s="16"/>
      <c r="F119" s="16"/>
      <c r="G119" s="16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s="1" customFormat="1">
      <c r="A120"/>
      <c r="B120" s="16"/>
      <c r="C120" s="16"/>
      <c r="D120" s="16"/>
      <c r="E120" s="16"/>
      <c r="F120" s="16"/>
      <c r="G120" s="16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s="1" customFormat="1">
      <c r="A121"/>
      <c r="B121" s="16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s="1" customFormat="1">
      <c r="A122"/>
      <c r="B122" s="16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</sheetData>
  <sheetProtection sheet="1" objects="1" scenarios="1"/>
  <mergeCells count="101">
    <mergeCell ref="B104:U104"/>
    <mergeCell ref="A107:Q107"/>
    <mergeCell ref="A109:Q109"/>
    <mergeCell ref="B98:U98"/>
    <mergeCell ref="B99:U99"/>
    <mergeCell ref="B100:U100"/>
    <mergeCell ref="V102:AA102"/>
    <mergeCell ref="AC102:AH102"/>
    <mergeCell ref="AK102:AN102"/>
    <mergeCell ref="AC92:AH93"/>
    <mergeCell ref="AK92:AN93"/>
    <mergeCell ref="V92:AA93"/>
    <mergeCell ref="AI92:AJ93"/>
    <mergeCell ref="AI102:AJ102"/>
    <mergeCell ref="B103:U103"/>
    <mergeCell ref="A94:U94"/>
    <mergeCell ref="B95:U95"/>
    <mergeCell ref="B96:U96"/>
    <mergeCell ref="B97:U97"/>
    <mergeCell ref="A65:H65"/>
    <mergeCell ref="A66:H66"/>
    <mergeCell ref="A67:H67"/>
    <mergeCell ref="A68:H68"/>
    <mergeCell ref="A91:E91"/>
    <mergeCell ref="A64:H64"/>
    <mergeCell ref="B51:U51"/>
    <mergeCell ref="B52:U52"/>
    <mergeCell ref="B53:U53"/>
    <mergeCell ref="B54:U54"/>
    <mergeCell ref="B55:U55"/>
    <mergeCell ref="B56:U56"/>
    <mergeCell ref="A58:U58"/>
    <mergeCell ref="A60:H60"/>
    <mergeCell ref="A61:H61"/>
    <mergeCell ref="A62:H62"/>
    <mergeCell ref="A63:H63"/>
    <mergeCell ref="C31:D31"/>
    <mergeCell ref="H31:I31"/>
    <mergeCell ref="S31:W31"/>
    <mergeCell ref="C32:D32"/>
    <mergeCell ref="H32:I32"/>
    <mergeCell ref="A50:U50"/>
    <mergeCell ref="AC38:AH39"/>
    <mergeCell ref="AK38:AN39"/>
    <mergeCell ref="A40:U40"/>
    <mergeCell ref="B41:U41"/>
    <mergeCell ref="B42:U42"/>
    <mergeCell ref="B43:U43"/>
    <mergeCell ref="V38:AA39"/>
    <mergeCell ref="AI38:AJ39"/>
    <mergeCell ref="AI48:AJ49"/>
    <mergeCell ref="B44:U44"/>
    <mergeCell ref="B45:U45"/>
    <mergeCell ref="V48:AA49"/>
    <mergeCell ref="AC48:AH49"/>
    <mergeCell ref="AK48:AN49"/>
    <mergeCell ref="S27:W27"/>
    <mergeCell ref="AC27:AG27"/>
    <mergeCell ref="C28:F28"/>
    <mergeCell ref="H28:K28"/>
    <mergeCell ref="S28:W28"/>
    <mergeCell ref="AC28:AG28"/>
    <mergeCell ref="S29:W29"/>
    <mergeCell ref="AC29:AG29"/>
    <mergeCell ref="C30:D30"/>
    <mergeCell ref="H30:I30"/>
    <mergeCell ref="S30:W30"/>
    <mergeCell ref="AC30:AG30"/>
    <mergeCell ref="S22:W22"/>
    <mergeCell ref="AC22:AG22"/>
    <mergeCell ref="S23:W23"/>
    <mergeCell ref="AC23:AG23"/>
    <mergeCell ref="S24:W24"/>
    <mergeCell ref="AC24:AG24"/>
    <mergeCell ref="S25:W25"/>
    <mergeCell ref="AC25:AG25"/>
    <mergeCell ref="S26:W26"/>
    <mergeCell ref="AC26:AG26"/>
    <mergeCell ref="S17:W17"/>
    <mergeCell ref="AC17:AG17"/>
    <mergeCell ref="S18:W18"/>
    <mergeCell ref="AC18:AG18"/>
    <mergeCell ref="S19:W19"/>
    <mergeCell ref="AC19:AG19"/>
    <mergeCell ref="S20:W20"/>
    <mergeCell ref="AC20:AG20"/>
    <mergeCell ref="S21:W21"/>
    <mergeCell ref="AC21:AG21"/>
    <mergeCell ref="S16:W16"/>
    <mergeCell ref="AC16:AG16"/>
    <mergeCell ref="A1:AE1"/>
    <mergeCell ref="A6:AN6"/>
    <mergeCell ref="A7:AN7"/>
    <mergeCell ref="A8:AN8"/>
    <mergeCell ref="S12:X12"/>
    <mergeCell ref="AC12:AH12"/>
    <mergeCell ref="A13:G13"/>
    <mergeCell ref="S14:W14"/>
    <mergeCell ref="AC14:AG14"/>
    <mergeCell ref="S15:W15"/>
    <mergeCell ref="AC15:AG15"/>
  </mergeCells>
  <hyperlinks>
    <hyperlink ref="A107:Q107" location="'OBSERVACIONES PDI-L'!A1" display="Observaciones/Sugerencias "/>
    <hyperlink ref="A109:O109" location="' observaciones PDI-F'!A140" display="' observaciones PDI-F'!A140"/>
    <hyperlink ref="A109:Q109" location="'OBSERVACIONES PDI-L'!A92" display="'OBSERVACIONES PDI-L'!A92"/>
  </hyperlink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PDI  GLOBAL</vt:lpstr>
      <vt:lpstr>PDI  FUNCIONARIO</vt:lpstr>
      <vt:lpstr>PDI LABORAL</vt:lpstr>
      <vt:lpstr>'PDI  FUNCIONARIO'!Área_de_impresión</vt:lpstr>
      <vt:lpstr>'PDI  GLOBAL'!Área_de_impresión</vt:lpstr>
      <vt:lpstr>'PDI LABORAL'!Área_de_impresión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2020-09-18T08:30:28Z</dcterms:created>
  <dcterms:modified xsi:type="dcterms:W3CDTF">2022-01-27T11:39:41Z</dcterms:modified>
</cp:coreProperties>
</file>