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0\Clientes\informes2020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Hoja1!$A$1:$AD$81</definedName>
  </definedNames>
  <calcPr calcId="162913"/>
</workbook>
</file>

<file path=xl/calcChain.xml><?xml version="1.0" encoding="utf-8"?>
<calcChain xmlns="http://schemas.openxmlformats.org/spreadsheetml/2006/main">
  <c r="C15" i="1" l="1"/>
  <c r="L30" i="1"/>
  <c r="M30" i="1"/>
  <c r="N30" i="1"/>
  <c r="O30" i="1"/>
  <c r="P30" i="1"/>
  <c r="Q30" i="1"/>
  <c r="R30" i="1"/>
  <c r="W30" i="1" s="1"/>
  <c r="T34" i="1"/>
  <c r="U34" i="1"/>
  <c r="V34" i="1"/>
  <c r="W34" i="1"/>
  <c r="X34" i="1"/>
  <c r="S34" i="1"/>
  <c r="T32" i="1"/>
  <c r="U32" i="1"/>
  <c r="V32" i="1"/>
  <c r="W32" i="1"/>
  <c r="X32" i="1"/>
  <c r="S32" i="1"/>
  <c r="S27" i="1"/>
  <c r="T27" i="1"/>
  <c r="U27" i="1"/>
  <c r="V27" i="1"/>
  <c r="W27" i="1"/>
  <c r="X27" i="1"/>
  <c r="S28" i="1"/>
  <c r="T28" i="1"/>
  <c r="U28" i="1"/>
  <c r="V28" i="1"/>
  <c r="W28" i="1"/>
  <c r="X28" i="1"/>
  <c r="S29" i="1"/>
  <c r="T29" i="1"/>
  <c r="U29" i="1"/>
  <c r="V29" i="1"/>
  <c r="W29" i="1"/>
  <c r="X29" i="1"/>
  <c r="T26" i="1"/>
  <c r="U26" i="1"/>
  <c r="V26" i="1"/>
  <c r="W26" i="1"/>
  <c r="X26" i="1"/>
  <c r="S26" i="1"/>
  <c r="Y27" i="1"/>
  <c r="Z27" i="1"/>
  <c r="Y28" i="1"/>
  <c r="Z28" i="1"/>
  <c r="Y29" i="1"/>
  <c r="Z29" i="1"/>
  <c r="AA30" i="1"/>
  <c r="Z34" i="1"/>
  <c r="Y34" i="1"/>
  <c r="Z32" i="1"/>
  <c r="Y32" i="1"/>
  <c r="Z26" i="1"/>
  <c r="Y26" i="1"/>
  <c r="U30" i="1" l="1"/>
  <c r="S30" i="1"/>
  <c r="X30" i="1"/>
  <c r="Y30" i="1"/>
  <c r="T30" i="1"/>
  <c r="V30" i="1"/>
  <c r="Z30" i="1"/>
</calcChain>
</file>

<file path=xl/sharedStrings.xml><?xml version="1.0" encoding="utf-8"?>
<sst xmlns="http://schemas.openxmlformats.org/spreadsheetml/2006/main" count="111" uniqueCount="59">
  <si>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</si>
  <si>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</si>
  <si>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</si>
  <si>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</si>
  <si>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</si>
  <si>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</si>
  <si>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</si>
  <si>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</si>
  <si>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</si>
  <si>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Media</t>
  </si>
  <si>
    <t>Desvi. Tipica</t>
  </si>
  <si>
    <t>Mediana</t>
  </si>
  <si>
    <t>Moda</t>
  </si>
  <si>
    <t>Servicio de Planificación y Evaluación</t>
  </si>
  <si>
    <t>FRECUENCIAS ABSOLUTAS</t>
  </si>
  <si>
    <t>FRECUENCIAS RELATIVAS</t>
  </si>
  <si>
    <t>TOTAL</t>
  </si>
  <si>
    <t>Insatisfacción en % (1+2)</t>
  </si>
  <si>
    <t>Satisfacción en % (3+4+5)</t>
  </si>
  <si>
    <t>RESULTADOS DE LA ENCUESTA DE SATISFACCIÓN DE CLIENTES/USUARIOS</t>
  </si>
  <si>
    <t xml:space="preserve">SATISFACCIÓN USUARIOS </t>
  </si>
  <si>
    <r>
      <t xml:space="preserve">* </t>
    </r>
    <r>
      <rPr>
        <b/>
        <sz val="14"/>
        <rFont val="Calibri"/>
        <family val="2"/>
        <scheme val="minor"/>
      </rPr>
      <t>Tasa de respuesta: indicador que representa el porcentaje de respuestas obtenidas. Este indicador se ha calculado como el cociente entre el nº de encuestas recibidas y el nº óptimo de encuestas recibidas. Para quellos casos en los que se hayan recibido un nº mayor de encuesta al óptimo, se computa tasa de respuesta = 100%.</t>
    </r>
  </si>
  <si>
    <t>2. La confianza en que le prestan un servicio fiable, con exactitud y sin errores.</t>
  </si>
  <si>
    <t>PROCESO PC02. GESTIÓN DE ADQUISICIONES Y DEL INVENTARIO.</t>
  </si>
  <si>
    <t>1. El conocimiento que transmiten las personas de la Unidad sobre el servicio que le prestan.</t>
  </si>
  <si>
    <t>3. La rapidez o la adecuación del tiempo en la realización de trámites y/o la prestación del servicio.</t>
  </si>
  <si>
    <t>4. La adecuación del servicio prestado a las necesidades y expectativas que usted tenía.</t>
  </si>
  <si>
    <t>6. Valore su nivel de satisfacción global sobre las mejoras percibidas en la prestación de los servicios indicados en esta encuesta.</t>
  </si>
  <si>
    <t xml:space="preserve">'2. La confianza en que le prestan un servicio fiable, con exactitud y sin errores.' : </t>
  </si>
  <si>
    <t xml:space="preserve">3. La rapidez o la adecuación del tiempo en la realización de trámites y/o la prestación del servicio. : </t>
  </si>
  <si>
    <t xml:space="preserve">4. La adecuación del servicio prestado a las necesidades y expectativas que usted tenía. : </t>
  </si>
  <si>
    <t>5. Valore el nivel de satisfacción global sobre la prestación de los servicios indicados en esta encuesta.</t>
  </si>
  <si>
    <t>Observaciones/Sugerencias</t>
  </si>
  <si>
    <r>
      <t>Nº ÓPTIMO DE ENCUESTAS RECIBIDAS</t>
    </r>
    <r>
      <rPr>
        <b/>
        <sz val="14"/>
        <color rgb="FFFF0000"/>
        <rFont val="Calibri"/>
        <family val="2"/>
        <scheme val="minor"/>
      </rPr>
      <t>*</t>
    </r>
  </si>
  <si>
    <t>Nº DE ENCUESTAS RECIBIDAS</t>
  </si>
  <si>
    <t>TASA DE RESPUESTA (sobre el nº óptimo)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</si>
  <si>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Nº óptimo de encuestas recibidas: número mínimo de encuestas a recibir para obtener resultados representativos, de acuerdo a un determinado error muestral (en nuestro caso del 10%) y nivel de confianza (en nuestro caso 90%), previamente definidos.</t>
    </r>
  </si>
  <si>
    <t xml:space="preserve"> </t>
  </si>
  <si>
    <t>Nº DE ENCUESTAS ENVIADAS</t>
  </si>
  <si>
    <t>TASA DE RESPUESTA</t>
  </si>
  <si>
    <t xml:space="preserve">* Tasa de respuesta: indicador que representa el porcentaje de respuestas obtenidas. Este indicador se ha calculado como el cociente entre el nº de encuestas recibidas y el nº de encuestas enviadas. </t>
  </si>
  <si>
    <t>AÑO 2020</t>
  </si>
  <si>
    <t>Ayudaría a prestar un mejor servicio contar con más personal en la secretaría. A lo largo de los años ha aumentado el profesorado, así como proyectos, cursos que se gestionan en la secretaría pero el personal sigue siendo el mismo.</t>
  </si>
  <si>
    <t>Considero que es muy ambiguo evaluar las expectativas de cada cual sobre cualquier servicio, porque pueden ser de lo más disparatado. Gracias. Saludos cordiales.</t>
  </si>
  <si>
    <t>Creo que es injusto hacer este cuestionario teniendo en cuenta que lo que realmente vamos a valorar son personas específicas y no unidades y ahí hay puede haber un sesgo muy grande que perjudica a los que mejor lo hagan y "lavan" a los que se impliquen menos. Si la encuesta permitiera dejar claro a qué unidad estamos evaluando y a qué personas, lo rellenaría.</t>
  </si>
  <si>
    <t>El apoyo se realiza siempre a ciertos miembros del departamento. El resto están en cola. Si no hay errores. La sensación no es de ayuda, precisamente.</t>
  </si>
  <si>
    <t>El personal de administración de mi departamento es muy eficiente y agradable (eso hay que tenerlo en cuenta).</t>
  </si>
  <si>
    <t>El sistema universitario está hiperburocratizado, lo que impide que el personal administrativo pueda cumplir con todas las tareas encomendadas.</t>
  </si>
  <si>
    <t>Felicitar a Isabel Trillo por la magnífica labor que realiza Juan Manuel Faramiñán</t>
  </si>
  <si>
    <t>Mi valoración máxima en todos los apartados se debe a la persona que ocupa el puesto, que no es extensible a otros apoyos administrativos a los departamentos.</t>
  </si>
  <si>
    <t>Mis respuestas deben entenderse respecto a la persona que presta sus servicios en el Departamento de Antropología, Geografía e Historia. Sobre la unidad, en su conjunto, no tengo juicio para poder opinar.</t>
  </si>
  <si>
    <t>Ninguna</t>
  </si>
  <si>
    <t>Ninguna sugerencia solamente agradecimiento a José M Martín Sillero por el excelente trabajo que realiza en las gestiones del departamento, su interés, su atención y su gran profesionalidad.</t>
  </si>
  <si>
    <t>No entiendo bien el sentido/significado de la pregunta 6</t>
  </si>
  <si>
    <t>No se entiende la cantidad de días en los que el servicio queda sin cubrir, no solo en época de vacaciones sino a lo largo de todo el curso escolar y de forma continuada. No resulta lógico que el PAS tenga tantas vacaciones y/o días de asuntos propios</t>
  </si>
  <si>
    <t>Por el gran volumen de trabajo que tienen todo va demasiado lento.</t>
  </si>
  <si>
    <t>Por favor, cambien a la persona que tenemos de pas en el departamento, no quiere trabajar y entorpece el trabajo de los demás</t>
  </si>
  <si>
    <t>Se debería apoyar a este servicio con plataformas de gestión que permitieran una mejor y más eficiente tramitación de los expedientes, como una plataforma para realizar por parte del profesorado las relaciones de necesidades desde cero hasta su cierre o acceso a los organizadores de cursos a la información de los cursos durante su tramitación.</t>
  </si>
  <si>
    <t>Una suerte contar con el responsable de este servicio en el Departamento de Antropología, Geografía e Historia.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</si>
</sst>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#.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0" fontId="14" fillId="0" borderId="0"/>
    <xf numFmtId="0" fontId="22" fillId="0" borderId="0"/>
  </cellStyleXfs>
  <cellXfs count="71">
    <xf numFmtId="0" fontId="0" fillId="0" borderId="0" xfId="0"/>
    <xf numFmtId="0" fontId="7" fillId="3" borderId="6" xfId="0" applyFont="1" applyFill="1" applyBorder="1" applyAlignment="1">
      <alignment horizontal="center" vertical="center" wrapText="1"/>
    </xf>
    <xf numFmtId="0" fontId="4" fillId="0" borderId="0" xfId="1" applyAlignment="1"/>
    <xf numFmtId="10" fontId="3" fillId="0" borderId="0" xfId="1" applyNumberFormat="1" applyFont="1" applyAlignment="1"/>
    <xf numFmtId="0" fontId="4" fillId="0" borderId="0" xfId="1"/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64" fontId="15" fillId="0" borderId="0" xfId="2" applyNumberFormat="1" applyFont="1" applyBorder="1" applyAlignment="1">
      <alignment horizontal="center" vertical="center" wrapText="1"/>
    </xf>
    <xf numFmtId="10" fontId="9" fillId="0" borderId="0" xfId="3" applyNumberFormat="1" applyFont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center" vertical="center" wrapText="1"/>
    </xf>
    <xf numFmtId="166" fontId="15" fillId="0" borderId="0" xfId="2" applyNumberFormat="1" applyFont="1" applyBorder="1" applyAlignment="1">
      <alignment horizontal="center" vertical="center" wrapText="1"/>
    </xf>
    <xf numFmtId="164" fontId="15" fillId="0" borderId="0" xfId="4" applyNumberFormat="1" applyFont="1" applyBorder="1" applyAlignment="1">
      <alignment horizontal="right" vertical="top"/>
    </xf>
    <xf numFmtId="10" fontId="15" fillId="0" borderId="0" xfId="3" applyNumberFormat="1" applyFont="1" applyBorder="1" applyAlignment="1">
      <alignment horizontal="right" vertical="top"/>
    </xf>
    <xf numFmtId="10" fontId="9" fillId="0" borderId="0" xfId="0" applyNumberFormat="1" applyFont="1" applyBorder="1" applyAlignment="1">
      <alignment horizontal="center" vertical="center" wrapText="1"/>
    </xf>
    <xf numFmtId="165" fontId="15" fillId="0" borderId="0" xfId="2" applyNumberFormat="1" applyFont="1" applyBorder="1" applyAlignment="1">
      <alignment horizontal="right" vertical="top"/>
    </xf>
    <xf numFmtId="164" fontId="15" fillId="0" borderId="0" xfId="2" applyNumberFormat="1" applyFont="1" applyBorder="1" applyAlignment="1">
      <alignment horizontal="right" vertical="top"/>
    </xf>
    <xf numFmtId="0" fontId="16" fillId="0" borderId="0" xfId="1" applyFont="1"/>
    <xf numFmtId="0" fontId="16" fillId="0" borderId="0" xfId="1" applyFont="1" applyAlignment="1"/>
    <xf numFmtId="0" fontId="16" fillId="0" borderId="0" xfId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8" fillId="4" borderId="2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 wrapText="1"/>
    </xf>
    <xf numFmtId="10" fontId="15" fillId="0" borderId="1" xfId="3" applyNumberFormat="1" applyFont="1" applyBorder="1" applyAlignment="1">
      <alignment horizontal="center" vertical="center" wrapText="1"/>
    </xf>
    <xf numFmtId="164" fontId="21" fillId="7" borderId="7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10" fontId="5" fillId="0" borderId="0" xfId="0" applyNumberFormat="1" applyFont="1" applyFill="1" applyBorder="1" applyAlignment="1">
      <alignment horizontal="center" vertical="center" wrapText="1" shrinkToFit="1"/>
    </xf>
    <xf numFmtId="0" fontId="5" fillId="9" borderId="1" xfId="0" applyFont="1" applyFill="1" applyBorder="1" applyAlignment="1">
      <alignment horizontal="center" vertical="center" wrapText="1" shrinkToFit="1"/>
    </xf>
    <xf numFmtId="10" fontId="5" fillId="9" borderId="1" xfId="0" applyNumberFormat="1" applyFont="1" applyFill="1" applyBorder="1" applyAlignment="1">
      <alignment horizontal="center" vertical="center" wrapText="1" shrinkToFit="1"/>
    </xf>
    <xf numFmtId="164" fontId="19" fillId="4" borderId="10" xfId="2" applyNumberFormat="1" applyFont="1" applyFill="1" applyBorder="1" applyAlignment="1">
      <alignment horizontal="center" vertical="center" wrapText="1"/>
    </xf>
    <xf numFmtId="10" fontId="20" fillId="4" borderId="10" xfId="0" applyNumberFormat="1" applyFont="1" applyFill="1" applyBorder="1" applyAlignment="1">
      <alignment horizontal="center" vertical="center" wrapText="1"/>
    </xf>
    <xf numFmtId="165" fontId="19" fillId="4" borderId="10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164" fontId="15" fillId="0" borderId="1" xfId="5" applyNumberFormat="1" applyFont="1" applyBorder="1" applyAlignment="1">
      <alignment horizontal="center" vertical="center" wrapText="1"/>
    </xf>
    <xf numFmtId="10" fontId="9" fillId="0" borderId="1" xfId="3" applyNumberFormat="1" applyFont="1" applyBorder="1" applyAlignment="1">
      <alignment horizontal="center" vertical="center" wrapText="1"/>
    </xf>
    <xf numFmtId="165" fontId="15" fillId="0" borderId="1" xfId="2" applyNumberFormat="1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0" fontId="19" fillId="4" borderId="10" xfId="2" applyNumberFormat="1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/>
    <xf numFmtId="10" fontId="5" fillId="9" borderId="1" xfId="3" applyNumberFormat="1" applyFont="1" applyFill="1" applyBorder="1" applyAlignment="1">
      <alignment horizontal="center" vertical="center" wrapText="1" shrinkToFit="1"/>
    </xf>
    <xf numFmtId="0" fontId="16" fillId="0" borderId="0" xfId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1" xfId="4" applyFont="1" applyBorder="1" applyAlignment="1">
      <alignment horizontal="left" vertical="center" wrapText="1"/>
    </xf>
    <xf numFmtId="0" fontId="15" fillId="0" borderId="2" xfId="4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5" fillId="8" borderId="1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5" fillId="4" borderId="11" xfId="2" applyFont="1" applyFill="1" applyBorder="1" applyAlignment="1">
      <alignment horizontal="left" vertical="center" wrapText="1"/>
    </xf>
    <xf numFmtId="0" fontId="24" fillId="3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</cellXfs>
  <cellStyles count="6">
    <cellStyle name="Cabecera Vicerrectorado" xfId="1"/>
    <cellStyle name="Normal" xfId="0" builtinId="0"/>
    <cellStyle name="Normal_Hoja1" xfId="2"/>
    <cellStyle name="Normal_Hoja1_1" xfId="4"/>
    <cellStyle name="Normal_Hoja1_2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16279124093621"/>
          <c:y val="7.9331420558732185E-2"/>
          <c:w val="0.77970322651011881"/>
          <c:h val="0.71812708506098832"/>
        </c:manualLayout>
      </c:layout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Hoja1!$S$31:$X$31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Hoja1!$S$34:$X$34</c:f>
              <c:numCache>
                <c:formatCode>0.00%</c:formatCode>
                <c:ptCount val="6"/>
                <c:pt idx="0">
                  <c:v>1.680672268907563E-2</c:v>
                </c:pt>
                <c:pt idx="1">
                  <c:v>6.7226890756302518E-2</c:v>
                </c:pt>
                <c:pt idx="2">
                  <c:v>7.5630252100840331E-2</c:v>
                </c:pt>
                <c:pt idx="3">
                  <c:v>0.12605042016806722</c:v>
                </c:pt>
                <c:pt idx="4">
                  <c:v>0.57983193277310929</c:v>
                </c:pt>
                <c:pt idx="5">
                  <c:v>0.13445378151260504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5-4EBC-9F46-9EC776BE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198888"/>
        <c:axId val="471199280"/>
      </c:barChart>
      <c:catAx>
        <c:axId val="471198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71199280"/>
        <c:crosses val="autoZero"/>
        <c:auto val="1"/>
        <c:lblAlgn val="ctr"/>
        <c:lblOffset val="100"/>
        <c:noMultiLvlLbl val="0"/>
      </c:catAx>
      <c:valAx>
        <c:axId val="471199280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71198888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2400" b="1" i="1"/>
            </a:pPr>
            <a:endParaRPr lang="es-ES"/>
          </a:p>
        </c:txPr>
      </c:legendEntry>
      <c:layout>
        <c:manualLayout>
          <c:xMode val="edge"/>
          <c:yMode val="edge"/>
          <c:x val="0.26912405737802431"/>
          <c:y val="0.90157350155597449"/>
          <c:w val="0.51281014344506026"/>
          <c:h val="6.3079992841803892E-2"/>
        </c:manualLayout>
      </c:layout>
      <c:overlay val="0"/>
      <c:txPr>
        <a:bodyPr/>
        <a:lstStyle/>
        <a:p>
          <a:pPr>
            <a:defRPr sz="2400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291705349059"/>
          <c:y val="5.5233853006681516E-2"/>
          <c:w val="0.78701491134568879"/>
          <c:h val="0.67494712970681581"/>
        </c:manualLayout>
      </c:layout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Hoja1!$S$31:$X$31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Hoja1!$S$32:$X$32</c:f>
              <c:numCache>
                <c:formatCode>0.00%</c:formatCode>
                <c:ptCount val="6"/>
                <c:pt idx="0">
                  <c:v>1.680672268907563E-2</c:v>
                </c:pt>
                <c:pt idx="1">
                  <c:v>5.0420168067226892E-2</c:v>
                </c:pt>
                <c:pt idx="2">
                  <c:v>8.4033613445378158E-2</c:v>
                </c:pt>
                <c:pt idx="3">
                  <c:v>0.18487394957983194</c:v>
                </c:pt>
                <c:pt idx="4">
                  <c:v>0.65546218487394958</c:v>
                </c:pt>
                <c:pt idx="5">
                  <c:v>8.4033613445378148E-3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0-478B-9F6B-4091D441F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87264"/>
        <c:axId val="470687656"/>
      </c:barChart>
      <c:catAx>
        <c:axId val="470687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70687656"/>
        <c:crosses val="autoZero"/>
        <c:auto val="1"/>
        <c:lblAlgn val="ctr"/>
        <c:lblOffset val="100"/>
        <c:noMultiLvlLbl val="0"/>
      </c:catAx>
      <c:valAx>
        <c:axId val="47068765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4706872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92393864550731"/>
          <c:y val="0.87326880242884286"/>
          <c:w val="0.27259551629948331"/>
          <c:h val="8.3951491151898372E-2"/>
        </c:manualLayout>
      </c:layout>
      <c:overlay val="0"/>
      <c:txPr>
        <a:bodyPr/>
        <a:lstStyle/>
        <a:p>
          <a:pPr>
            <a:defRPr sz="2400" b="1" i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979922</xdr:colOff>
      <xdr:row>0</xdr:row>
      <xdr:rowOff>111126</xdr:rowOff>
    </xdr:from>
    <xdr:to>
      <xdr:col>14</xdr:col>
      <xdr:colOff>708602</xdr:colOff>
      <xdr:row>2</xdr:row>
      <xdr:rowOff>8235</xdr:rowOff>
    </xdr:to>
    <xdr:pic>
      <xdr:nvPicPr>
        <xdr:cNvPr id="2" name="1 Imagen" descr="escudo_tex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94672" y="111126"/>
          <a:ext cx="1078055" cy="833734"/>
        </a:xfrm>
        <a:prstGeom prst="rect">
          <a:avLst/>
        </a:prstGeom>
      </xdr:spPr>
    </xdr:pic>
    <xdr:clientData/>
  </xdr:twoCellAnchor>
  <xdr:twoCellAnchor>
    <xdr:from>
      <xdr:col>16</xdr:col>
      <xdr:colOff>158750</xdr:colOff>
      <xdr:row>35</xdr:row>
      <xdr:rowOff>238126</xdr:rowOff>
    </xdr:from>
    <xdr:to>
      <xdr:col>28</xdr:col>
      <xdr:colOff>238124</xdr:colOff>
      <xdr:row>56</xdr:row>
      <xdr:rowOff>111125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1905000</xdr:colOff>
      <xdr:row>36</xdr:row>
      <xdr:rowOff>23091</xdr:rowOff>
    </xdr:from>
    <xdr:to>
      <xdr:col>14</xdr:col>
      <xdr:colOff>381001</xdr:colOff>
      <xdr:row>56</xdr:row>
      <xdr:rowOff>127000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80"/>
  <sheetViews>
    <sheetView showGridLines="0" tabSelected="1" view="pageBreakPreview" topLeftCell="A10" zoomScaleNormal="100" zoomScaleSheetLayoutView="100" workbookViewId="0">
      <selection activeCell="C12" sqref="C12"/>
    </sheetView>
  </sheetViews>
  <sheetFormatPr baseColWidth="10" defaultRowHeight="15" x14ac:dyDescent="0.25"/>
  <cols>
    <col min="1" max="1" width="62.7109375" customWidth="1"/>
    <col min="2" max="2" width="14" customWidth="1"/>
    <col min="3" max="3" width="15.7109375" customWidth="1"/>
    <col min="4" max="4" width="19.28515625" customWidth="1"/>
    <col min="5" max="5" width="23.28515625" customWidth="1"/>
    <col min="10" max="10" width="16.85546875" customWidth="1"/>
    <col min="11" max="11" width="13.7109375" customWidth="1"/>
    <col min="12" max="12" width="18" customWidth="1"/>
    <col min="13" max="13" width="16.7109375" customWidth="1"/>
    <col min="14" max="14" width="20.140625" customWidth="1"/>
    <col min="15" max="15" width="24" customWidth="1"/>
    <col min="16" max="16" width="14.5703125" customWidth="1"/>
    <col min="17" max="17" width="19.140625" bestFit="1" customWidth="1"/>
    <col min="18" max="18" width="24.140625" customWidth="1"/>
    <col min="19" max="20" width="16.5703125" customWidth="1"/>
    <col min="21" max="21" width="15.28515625" customWidth="1"/>
    <col min="22" max="22" width="16" customWidth="1"/>
    <col min="23" max="23" width="15.28515625" customWidth="1"/>
    <col min="24" max="24" width="19.140625" bestFit="1" customWidth="1"/>
    <col min="25" max="25" width="18.85546875" customWidth="1"/>
    <col min="26" max="26" width="19.140625" customWidth="1"/>
    <col min="27" max="27" width="9.42578125" bestFit="1" customWidth="1"/>
    <col min="29" max="29" width="12.28515625" bestFit="1" customWidth="1"/>
    <col min="30" max="30" width="9" bestFit="1" customWidth="1"/>
  </cols>
  <sheetData>
    <row r="2" spans="1:31" s="4" customFormat="1" ht="58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2"/>
      <c r="AB2" s="2"/>
      <c r="AC2" s="2"/>
      <c r="AD2" s="2"/>
      <c r="AE2" s="2"/>
    </row>
    <row r="3" spans="1:31" s="25" customFormat="1" ht="18.75" x14ac:dyDescent="0.3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s="25" customFormat="1" ht="15" customHeight="1" x14ac:dyDescent="0.3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6"/>
      <c r="AE4" s="26"/>
    </row>
    <row r="5" spans="1:31" s="28" customFormat="1" ht="18.75" x14ac:dyDescent="0.3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s="28" customFormat="1" ht="18.75" x14ac:dyDescent="0.3">
      <c r="A6" s="59" t="s">
        <v>23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s="28" customFormat="1" ht="27.75" customHeigh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 x14ac:dyDescent="0.25">
      <c r="A9" s="49" t="s">
        <v>41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30" customFormat="1" ht="20.25" customHeight="1" x14ac:dyDescent="0.25">
      <c r="A11" s="61" t="s">
        <v>33</v>
      </c>
      <c r="B11" s="61"/>
      <c r="C11" s="38">
        <v>56</v>
      </c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30" customFormat="1" ht="18.75" x14ac:dyDescent="0.25">
      <c r="A12" s="61" t="s">
        <v>34</v>
      </c>
      <c r="B12" s="61"/>
      <c r="C12" s="38">
        <v>119</v>
      </c>
      <c r="D12" s="36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30" customFormat="1" ht="18.75" x14ac:dyDescent="0.25">
      <c r="A13" s="61" t="s">
        <v>35</v>
      </c>
      <c r="B13" s="61"/>
      <c r="C13" s="39">
        <v>1</v>
      </c>
      <c r="D13" s="3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30" customFormat="1" ht="18.75" x14ac:dyDescent="0.25">
      <c r="A14" s="61" t="s">
        <v>38</v>
      </c>
      <c r="B14" s="61"/>
      <c r="C14" s="38">
        <v>307</v>
      </c>
      <c r="D14" s="3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s="30" customFormat="1" ht="18.75" x14ac:dyDescent="0.25">
      <c r="A15" s="61" t="s">
        <v>39</v>
      </c>
      <c r="B15" s="61"/>
      <c r="C15" s="52">
        <f>C12/C14</f>
        <v>0.38762214983713356</v>
      </c>
      <c r="D15" s="37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7" spans="1:41" ht="15.75" x14ac:dyDescent="0.25">
      <c r="A17" s="12" t="s">
        <v>36</v>
      </c>
    </row>
    <row r="18" spans="1:41" ht="21" x14ac:dyDescent="0.35">
      <c r="A18" s="13" t="s">
        <v>21</v>
      </c>
    </row>
    <row r="19" spans="1:41" ht="18.75" x14ac:dyDescent="0.3">
      <c r="A19" s="51" t="s">
        <v>40</v>
      </c>
    </row>
    <row r="20" spans="1:41" ht="15.75" x14ac:dyDescent="0.25">
      <c r="A20" s="12"/>
    </row>
    <row r="23" spans="1:41" ht="16.5" customHeight="1" x14ac:dyDescent="0.25">
      <c r="A23" s="67" t="s">
        <v>20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2" t="s">
        <v>14</v>
      </c>
      <c r="M23" s="62"/>
      <c r="N23" s="62"/>
      <c r="O23" s="62"/>
      <c r="P23" s="62"/>
      <c r="Q23" s="62"/>
      <c r="S23" s="62" t="s">
        <v>15</v>
      </c>
      <c r="T23" s="62"/>
      <c r="U23" s="62"/>
      <c r="V23" s="62"/>
      <c r="W23" s="62"/>
      <c r="X23" s="62"/>
      <c r="Y23" s="54" t="s">
        <v>0</v>
      </c>
      <c r="Z23" s="54"/>
      <c r="AA23" s="64" t="s">
        <v>1</v>
      </c>
      <c r="AB23" s="64"/>
      <c r="AC23" s="64"/>
      <c r="AD23" s="64"/>
    </row>
    <row r="24" spans="1:41" ht="21.75" customHeight="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70"/>
      <c r="L24" s="63"/>
      <c r="M24" s="63"/>
      <c r="N24" s="63"/>
      <c r="O24" s="63"/>
      <c r="P24" s="63"/>
      <c r="Q24" s="63"/>
      <c r="S24" s="62"/>
      <c r="T24" s="62"/>
      <c r="U24" s="62"/>
      <c r="V24" s="62"/>
      <c r="W24" s="62"/>
      <c r="X24" s="62"/>
      <c r="Y24" s="54"/>
      <c r="Z24" s="54"/>
      <c r="AA24" s="64"/>
      <c r="AB24" s="64"/>
      <c r="AC24" s="64"/>
      <c r="AD24" s="64"/>
    </row>
    <row r="25" spans="1:41" ht="46.5" customHeight="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1" t="s">
        <v>2</v>
      </c>
      <c r="M25" s="1" t="s">
        <v>3</v>
      </c>
      <c r="N25" s="1" t="s">
        <v>4</v>
      </c>
      <c r="O25" s="1" t="s">
        <v>5</v>
      </c>
      <c r="P25" s="1" t="s">
        <v>6</v>
      </c>
      <c r="Q25" s="1" t="s">
        <v>7</v>
      </c>
      <c r="R25" s="32" t="s">
        <v>8</v>
      </c>
      <c r="S25" s="8" t="s">
        <v>2</v>
      </c>
      <c r="T25" s="8" t="s">
        <v>3</v>
      </c>
      <c r="U25" s="8" t="s">
        <v>4</v>
      </c>
      <c r="V25" s="8" t="s">
        <v>5</v>
      </c>
      <c r="W25" s="8" t="s">
        <v>6</v>
      </c>
      <c r="X25" s="8" t="s">
        <v>7</v>
      </c>
      <c r="Y25" s="11" t="s">
        <v>17</v>
      </c>
      <c r="Z25" s="11" t="s">
        <v>18</v>
      </c>
      <c r="AA25" s="1" t="s">
        <v>9</v>
      </c>
      <c r="AB25" s="1" t="s">
        <v>10</v>
      </c>
      <c r="AC25" s="1" t="s">
        <v>11</v>
      </c>
      <c r="AD25" s="1" t="s">
        <v>12</v>
      </c>
    </row>
    <row r="26" spans="1:41" ht="18.75" customHeight="1" x14ac:dyDescent="0.25">
      <c r="A26" s="57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44">
        <v>0</v>
      </c>
      <c r="M26" s="44">
        <v>6</v>
      </c>
      <c r="N26" s="44">
        <v>10</v>
      </c>
      <c r="O26" s="44">
        <v>18</v>
      </c>
      <c r="P26" s="44">
        <v>83</v>
      </c>
      <c r="Q26" s="44">
        <v>2</v>
      </c>
      <c r="R26" s="44">
        <v>119</v>
      </c>
      <c r="S26" s="45">
        <f>L26/$R26</f>
        <v>0</v>
      </c>
      <c r="T26" s="45">
        <f t="shared" ref="T26:X26" si="0">M26/$R26</f>
        <v>5.0420168067226892E-2</v>
      </c>
      <c r="U26" s="45">
        <f t="shared" si="0"/>
        <v>8.4033613445378158E-2</v>
      </c>
      <c r="V26" s="45">
        <f t="shared" si="0"/>
        <v>0.15126050420168066</v>
      </c>
      <c r="W26" s="45">
        <f t="shared" si="0"/>
        <v>0.69747899159663862</v>
      </c>
      <c r="X26" s="45">
        <f t="shared" si="0"/>
        <v>1.680672268907563E-2</v>
      </c>
      <c r="Y26" s="10">
        <f>(L26+M26)/(L26+M26+N26+O26+P26)</f>
        <v>5.128205128205128E-2</v>
      </c>
      <c r="Z26" s="10">
        <f>(N26+O26+P26)/(L26+M26+N26+O26+P26)</f>
        <v>0.94871794871794868</v>
      </c>
      <c r="AA26" s="46">
        <v>4.5199999999999996</v>
      </c>
      <c r="AB26" s="46">
        <v>0.86</v>
      </c>
      <c r="AC26" s="47">
        <v>5</v>
      </c>
      <c r="AD26" s="47">
        <v>5</v>
      </c>
    </row>
    <row r="27" spans="1:41" ht="18.75" customHeight="1" x14ac:dyDescent="0.25">
      <c r="A27" s="57" t="s">
        <v>22</v>
      </c>
      <c r="B27" s="57" t="s">
        <v>28</v>
      </c>
      <c r="C27" s="57" t="s">
        <v>28</v>
      </c>
      <c r="D27" s="57" t="s">
        <v>28</v>
      </c>
      <c r="E27" s="57" t="s">
        <v>28</v>
      </c>
      <c r="F27" s="57" t="s">
        <v>28</v>
      </c>
      <c r="G27" s="57" t="s">
        <v>28</v>
      </c>
      <c r="H27" s="57" t="s">
        <v>28</v>
      </c>
      <c r="I27" s="57" t="s">
        <v>28</v>
      </c>
      <c r="J27" s="57" t="s">
        <v>28</v>
      </c>
      <c r="K27" s="58" t="s">
        <v>28</v>
      </c>
      <c r="L27" s="44">
        <v>1</v>
      </c>
      <c r="M27" s="44">
        <v>6</v>
      </c>
      <c r="N27" s="44">
        <v>10</v>
      </c>
      <c r="O27" s="44">
        <v>17</v>
      </c>
      <c r="P27" s="44">
        <v>84</v>
      </c>
      <c r="Q27" s="44">
        <v>1</v>
      </c>
      <c r="R27" s="44">
        <v>119</v>
      </c>
      <c r="S27" s="45">
        <f t="shared" ref="S27:S29" si="1">L27/$R27</f>
        <v>8.4033613445378148E-3</v>
      </c>
      <c r="T27" s="45">
        <f t="shared" ref="T27:T29" si="2">M27/$R27</f>
        <v>5.0420168067226892E-2</v>
      </c>
      <c r="U27" s="45">
        <f t="shared" ref="U27:U29" si="3">N27/$R27</f>
        <v>8.4033613445378158E-2</v>
      </c>
      <c r="V27" s="45">
        <f t="shared" ref="V27:V29" si="4">O27/$R27</f>
        <v>0.14285714285714285</v>
      </c>
      <c r="W27" s="45">
        <f t="shared" ref="W27:W29" si="5">P27/$R27</f>
        <v>0.70588235294117652</v>
      </c>
      <c r="X27" s="45">
        <f t="shared" ref="X27:X29" si="6">Q27/$R27</f>
        <v>8.4033613445378148E-3</v>
      </c>
      <c r="Y27" s="10">
        <f t="shared" ref="Y27:Y29" si="7">(L27+M27)/(L27+M27+N27+O27+P27)</f>
        <v>5.9322033898305086E-2</v>
      </c>
      <c r="Z27" s="10">
        <f t="shared" ref="Z27:Z29" si="8">(N27+O27+P27)/(L27+M27+N27+O27+P27)</f>
        <v>0.94067796610169496</v>
      </c>
      <c r="AA27" s="46">
        <v>4.5</v>
      </c>
      <c r="AB27" s="46">
        <v>0.91</v>
      </c>
      <c r="AC27" s="47">
        <v>5</v>
      </c>
      <c r="AD27" s="47">
        <v>5</v>
      </c>
    </row>
    <row r="28" spans="1:41" ht="18.75" customHeight="1" x14ac:dyDescent="0.25">
      <c r="A28" s="57" t="s">
        <v>25</v>
      </c>
      <c r="B28" s="57" t="s">
        <v>29</v>
      </c>
      <c r="C28" s="57" t="s">
        <v>29</v>
      </c>
      <c r="D28" s="57" t="s">
        <v>29</v>
      </c>
      <c r="E28" s="57" t="s">
        <v>29</v>
      </c>
      <c r="F28" s="57" t="s">
        <v>29</v>
      </c>
      <c r="G28" s="57" t="s">
        <v>29</v>
      </c>
      <c r="H28" s="57" t="s">
        <v>29</v>
      </c>
      <c r="I28" s="57" t="s">
        <v>29</v>
      </c>
      <c r="J28" s="57" t="s">
        <v>29</v>
      </c>
      <c r="K28" s="58" t="s">
        <v>29</v>
      </c>
      <c r="L28" s="44">
        <v>5</v>
      </c>
      <c r="M28" s="44">
        <v>7</v>
      </c>
      <c r="N28" s="44">
        <v>8</v>
      </c>
      <c r="O28" s="44">
        <v>16</v>
      </c>
      <c r="P28" s="44">
        <v>82</v>
      </c>
      <c r="Q28" s="44">
        <v>1</v>
      </c>
      <c r="R28" s="44">
        <v>119</v>
      </c>
      <c r="S28" s="45">
        <f t="shared" si="1"/>
        <v>4.2016806722689079E-2</v>
      </c>
      <c r="T28" s="45">
        <f t="shared" si="2"/>
        <v>5.8823529411764705E-2</v>
      </c>
      <c r="U28" s="45">
        <f t="shared" si="3"/>
        <v>6.7226890756302518E-2</v>
      </c>
      <c r="V28" s="45">
        <f t="shared" si="4"/>
        <v>0.13445378151260504</v>
      </c>
      <c r="W28" s="45">
        <f t="shared" si="5"/>
        <v>0.68907563025210083</v>
      </c>
      <c r="X28" s="45">
        <f t="shared" si="6"/>
        <v>8.4033613445378148E-3</v>
      </c>
      <c r="Y28" s="10">
        <f t="shared" si="7"/>
        <v>0.10169491525423729</v>
      </c>
      <c r="Z28" s="10">
        <f t="shared" si="8"/>
        <v>0.89830508474576276</v>
      </c>
      <c r="AA28" s="46">
        <v>4.38</v>
      </c>
      <c r="AB28" s="46">
        <v>1.1200000000000001</v>
      </c>
      <c r="AC28" s="47">
        <v>5</v>
      </c>
      <c r="AD28" s="47">
        <v>5</v>
      </c>
      <c r="AE28" s="7"/>
      <c r="AF28" s="7"/>
      <c r="AG28" s="7"/>
    </row>
    <row r="29" spans="1:41" ht="18.75" customHeight="1" x14ac:dyDescent="0.25">
      <c r="A29" s="57" t="s">
        <v>26</v>
      </c>
      <c r="B29" s="57" t="s">
        <v>30</v>
      </c>
      <c r="C29" s="57" t="s">
        <v>30</v>
      </c>
      <c r="D29" s="57" t="s">
        <v>30</v>
      </c>
      <c r="E29" s="57" t="s">
        <v>30</v>
      </c>
      <c r="F29" s="57" t="s">
        <v>30</v>
      </c>
      <c r="G29" s="57" t="s">
        <v>30</v>
      </c>
      <c r="H29" s="57" t="s">
        <v>30</v>
      </c>
      <c r="I29" s="57" t="s">
        <v>30</v>
      </c>
      <c r="J29" s="57" t="s">
        <v>30</v>
      </c>
      <c r="K29" s="58" t="s">
        <v>30</v>
      </c>
      <c r="L29" s="44">
        <v>2</v>
      </c>
      <c r="M29" s="44">
        <v>10</v>
      </c>
      <c r="N29" s="44">
        <v>6</v>
      </c>
      <c r="O29" s="44">
        <v>19</v>
      </c>
      <c r="P29" s="44">
        <v>81</v>
      </c>
      <c r="Q29" s="44">
        <v>1</v>
      </c>
      <c r="R29" s="44">
        <v>119</v>
      </c>
      <c r="S29" s="45">
        <f t="shared" si="1"/>
        <v>1.680672268907563E-2</v>
      </c>
      <c r="T29" s="45">
        <f t="shared" si="2"/>
        <v>8.4033613445378158E-2</v>
      </c>
      <c r="U29" s="45">
        <f t="shared" si="3"/>
        <v>5.0420168067226892E-2</v>
      </c>
      <c r="V29" s="45">
        <f t="shared" si="4"/>
        <v>0.15966386554621848</v>
      </c>
      <c r="W29" s="45">
        <f t="shared" si="5"/>
        <v>0.68067226890756305</v>
      </c>
      <c r="X29" s="45">
        <f t="shared" si="6"/>
        <v>8.4033613445378148E-3</v>
      </c>
      <c r="Y29" s="10">
        <f t="shared" si="7"/>
        <v>0.10169491525423729</v>
      </c>
      <c r="Z29" s="10">
        <f t="shared" si="8"/>
        <v>0.89830508474576276</v>
      </c>
      <c r="AA29" s="46">
        <v>4.42</v>
      </c>
      <c r="AB29" s="46">
        <v>1.03</v>
      </c>
      <c r="AC29" s="47">
        <v>5</v>
      </c>
      <c r="AD29" s="47">
        <v>5</v>
      </c>
      <c r="AH29" s="7"/>
      <c r="AI29" s="7"/>
      <c r="AJ29" s="7"/>
      <c r="AK29" s="7"/>
      <c r="AL29" s="7"/>
      <c r="AM29" s="7"/>
      <c r="AN29" s="7"/>
      <c r="AO29" s="7"/>
    </row>
    <row r="30" spans="1:41" ht="37.5" customHeight="1" x14ac:dyDescent="0.25">
      <c r="A30" s="31" t="s">
        <v>16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40">
        <f t="shared" ref="L30:R30" si="9">SUM(L26:L29)</f>
        <v>8</v>
      </c>
      <c r="M30" s="40">
        <f t="shared" si="9"/>
        <v>29</v>
      </c>
      <c r="N30" s="40">
        <f t="shared" si="9"/>
        <v>34</v>
      </c>
      <c r="O30" s="40">
        <f t="shared" si="9"/>
        <v>70</v>
      </c>
      <c r="P30" s="40">
        <f t="shared" si="9"/>
        <v>330</v>
      </c>
      <c r="Q30" s="40">
        <f t="shared" si="9"/>
        <v>5</v>
      </c>
      <c r="R30" s="40">
        <f t="shared" si="9"/>
        <v>476</v>
      </c>
      <c r="S30" s="41">
        <f t="shared" ref="S30" si="10">L30/$R30</f>
        <v>1.680672268907563E-2</v>
      </c>
      <c r="T30" s="41">
        <f t="shared" ref="T30" si="11">M30/$R30</f>
        <v>6.0924369747899158E-2</v>
      </c>
      <c r="U30" s="41">
        <f t="shared" ref="U30" si="12">N30/$R30</f>
        <v>7.1428571428571425E-2</v>
      </c>
      <c r="V30" s="41">
        <f t="shared" ref="V30" si="13">O30/$R30</f>
        <v>0.14705882352941177</v>
      </c>
      <c r="W30" s="41">
        <f t="shared" ref="W30" si="14">P30/$R30</f>
        <v>0.69327731092436973</v>
      </c>
      <c r="X30" s="41">
        <f t="shared" ref="X30" si="15">Q30/$R30</f>
        <v>1.050420168067227E-2</v>
      </c>
      <c r="Y30" s="41">
        <f t="shared" ref="Y30" si="16">(L30+M30)/(L30+M30+N30+O30+P30)</f>
        <v>7.8556263269639062E-2</v>
      </c>
      <c r="Z30" s="41">
        <f t="shared" ref="Z30" si="17">(N30+O30+P30)/(L30+M30+N30+O30+P30)</f>
        <v>0.92144373673036095</v>
      </c>
      <c r="AA30" s="42">
        <f>AVERAGE(AA26:AA29)</f>
        <v>4.4550000000000001</v>
      </c>
      <c r="AB30" s="43"/>
      <c r="AC30" s="48">
        <v>5</v>
      </c>
      <c r="AD30" s="34"/>
    </row>
    <row r="31" spans="1:41" ht="4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" t="s">
        <v>2</v>
      </c>
      <c r="M31" s="1" t="s">
        <v>3</v>
      </c>
      <c r="N31" s="1" t="s">
        <v>4</v>
      </c>
      <c r="O31" s="1" t="s">
        <v>5</v>
      </c>
      <c r="P31" s="1" t="s">
        <v>6</v>
      </c>
      <c r="Q31" s="1" t="s">
        <v>7</v>
      </c>
      <c r="R31" s="32" t="s">
        <v>8</v>
      </c>
      <c r="S31" s="1" t="s">
        <v>2</v>
      </c>
      <c r="T31" s="1" t="s">
        <v>3</v>
      </c>
      <c r="U31" s="1" t="s">
        <v>4</v>
      </c>
      <c r="V31" s="1" t="s">
        <v>5</v>
      </c>
      <c r="W31" s="1" t="s">
        <v>6</v>
      </c>
      <c r="X31" s="1" t="s">
        <v>7</v>
      </c>
      <c r="Y31" s="11" t="s">
        <v>17</v>
      </c>
      <c r="Z31" s="11" t="s">
        <v>18</v>
      </c>
      <c r="AA31" s="1" t="s">
        <v>9</v>
      </c>
      <c r="AB31" s="1" t="s">
        <v>10</v>
      </c>
      <c r="AC31" s="1" t="s">
        <v>11</v>
      </c>
      <c r="AD31" s="1" t="s">
        <v>12</v>
      </c>
    </row>
    <row r="32" spans="1:41" ht="24.75" customHeight="1" x14ac:dyDescent="0.25">
      <c r="A32" s="55" t="s">
        <v>31</v>
      </c>
      <c r="B32" s="55"/>
      <c r="C32" s="55"/>
      <c r="D32" s="55"/>
      <c r="E32" s="55"/>
      <c r="F32" s="55"/>
      <c r="G32" s="55"/>
      <c r="H32" s="55"/>
      <c r="I32" s="55"/>
      <c r="J32" s="55"/>
      <c r="K32" s="56"/>
      <c r="L32" s="44">
        <v>2</v>
      </c>
      <c r="M32" s="44">
        <v>6</v>
      </c>
      <c r="N32" s="44">
        <v>10</v>
      </c>
      <c r="O32" s="44">
        <v>22</v>
      </c>
      <c r="P32" s="44">
        <v>78</v>
      </c>
      <c r="Q32" s="44">
        <v>1</v>
      </c>
      <c r="R32" s="44">
        <v>119</v>
      </c>
      <c r="S32" s="33">
        <f>L32/$R32</f>
        <v>1.680672268907563E-2</v>
      </c>
      <c r="T32" s="33">
        <f t="shared" ref="T32:X32" si="18">M32/$R32</f>
        <v>5.0420168067226892E-2</v>
      </c>
      <c r="U32" s="33">
        <f t="shared" si="18"/>
        <v>8.4033613445378158E-2</v>
      </c>
      <c r="V32" s="33">
        <f t="shared" si="18"/>
        <v>0.18487394957983194</v>
      </c>
      <c r="W32" s="33">
        <f t="shared" si="18"/>
        <v>0.65546218487394958</v>
      </c>
      <c r="X32" s="33">
        <f t="shared" si="18"/>
        <v>8.4033613445378148E-3</v>
      </c>
      <c r="Y32" s="10">
        <f>(L32+M32)/(L32+M32+N32+O32+P32)</f>
        <v>6.7796610169491525E-2</v>
      </c>
      <c r="Z32" s="10">
        <f>(N32+O32+P32)/(L32+M32+N32+O32+P32)</f>
        <v>0.93220338983050843</v>
      </c>
      <c r="AA32" s="46">
        <v>4.42</v>
      </c>
      <c r="AB32" s="46">
        <v>0.96</v>
      </c>
      <c r="AC32" s="47">
        <v>5</v>
      </c>
      <c r="AD32" s="47">
        <v>5</v>
      </c>
    </row>
    <row r="33" spans="1:41" s="7" customFormat="1" ht="18.7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6"/>
      <c r="M33" s="16"/>
      <c r="N33" s="16"/>
      <c r="O33" s="16"/>
      <c r="P33" s="16"/>
      <c r="Q33" s="16"/>
      <c r="R33" s="9"/>
      <c r="S33" s="17"/>
      <c r="T33" s="17"/>
      <c r="U33" s="17"/>
      <c r="V33" s="17"/>
      <c r="W33" s="17"/>
      <c r="X33" s="17"/>
      <c r="Y33" s="9"/>
      <c r="Z33" s="9"/>
      <c r="AA33" s="18"/>
      <c r="AB33" s="18"/>
      <c r="AC33" s="19"/>
      <c r="AD33" s="16"/>
      <c r="AE33"/>
      <c r="AF33"/>
      <c r="AG33"/>
      <c r="AH33"/>
      <c r="AI33"/>
      <c r="AJ33"/>
      <c r="AK33"/>
      <c r="AL33"/>
      <c r="AM33"/>
      <c r="AN33"/>
      <c r="AO33"/>
    </row>
    <row r="34" spans="1:41" ht="18.75" x14ac:dyDescent="0.25">
      <c r="A34" s="55" t="s">
        <v>27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  <c r="L34" s="44">
        <v>2</v>
      </c>
      <c r="M34" s="44">
        <v>8</v>
      </c>
      <c r="N34" s="44">
        <v>9</v>
      </c>
      <c r="O34" s="44">
        <v>15</v>
      </c>
      <c r="P34" s="44">
        <v>69</v>
      </c>
      <c r="Q34" s="44">
        <v>16</v>
      </c>
      <c r="R34" s="44">
        <v>119</v>
      </c>
      <c r="S34" s="33">
        <f>L34/$R34</f>
        <v>1.680672268907563E-2</v>
      </c>
      <c r="T34" s="33">
        <f t="shared" ref="T34:X34" si="19">M34/$R34</f>
        <v>6.7226890756302518E-2</v>
      </c>
      <c r="U34" s="33">
        <f t="shared" si="19"/>
        <v>7.5630252100840331E-2</v>
      </c>
      <c r="V34" s="33">
        <f t="shared" si="19"/>
        <v>0.12605042016806722</v>
      </c>
      <c r="W34" s="33">
        <f t="shared" si="19"/>
        <v>0.57983193277310929</v>
      </c>
      <c r="X34" s="33">
        <f t="shared" si="19"/>
        <v>0.13445378151260504</v>
      </c>
      <c r="Y34" s="10">
        <f>(L34+M34)/(L34+M34+N34+O34+P34)</f>
        <v>9.7087378640776698E-2</v>
      </c>
      <c r="Z34" s="10">
        <f>(N34+O34+P34)/(L34+M34+N34+O34+P34)</f>
        <v>0.90291262135922334</v>
      </c>
      <c r="AA34" s="46">
        <v>4.37</v>
      </c>
      <c r="AB34" s="46">
        <v>1.06</v>
      </c>
      <c r="AC34" s="47">
        <v>5</v>
      </c>
      <c r="AD34" s="47">
        <v>5</v>
      </c>
    </row>
    <row r="35" spans="1:41" ht="20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2"/>
      <c r="Z35" s="22"/>
      <c r="AA35" s="23"/>
      <c r="AB35" s="23"/>
      <c r="AC35" s="24"/>
      <c r="AD35" s="24"/>
    </row>
    <row r="36" spans="1:41" ht="20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2"/>
      <c r="Z36" s="22"/>
      <c r="AA36" s="23"/>
      <c r="AB36" s="23"/>
      <c r="AC36" s="24"/>
      <c r="AD36" s="24"/>
    </row>
    <row r="37" spans="1:41" ht="20.2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2"/>
      <c r="Z37" s="22"/>
      <c r="AA37" s="23"/>
      <c r="AB37" s="23"/>
      <c r="AC37" s="24"/>
      <c r="AD37" s="24"/>
    </row>
    <row r="38" spans="1:41" ht="20.2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2"/>
      <c r="Z38" s="22"/>
      <c r="AA38" s="23"/>
      <c r="AB38" s="23"/>
      <c r="AC38" s="24"/>
      <c r="AD38" s="24"/>
    </row>
    <row r="39" spans="1:41" ht="20.2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2"/>
      <c r="Z39" s="22"/>
      <c r="AA39" s="23"/>
      <c r="AB39" s="23"/>
      <c r="AC39" s="24"/>
      <c r="AD39" s="24"/>
    </row>
    <row r="40" spans="1:41" ht="20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1"/>
      <c r="Y40" s="22"/>
      <c r="Z40" s="22"/>
      <c r="AA40" s="23"/>
      <c r="AB40" s="23"/>
      <c r="AC40" s="24"/>
      <c r="AD40" s="24"/>
    </row>
    <row r="41" spans="1:41" ht="20.2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20"/>
      <c r="M41" s="20"/>
      <c r="N41" s="20"/>
      <c r="O41" s="20"/>
      <c r="P41" s="20"/>
      <c r="Q41" s="20"/>
      <c r="R41" s="20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4"/>
      <c r="AD41" s="24"/>
    </row>
    <row r="42" spans="1:41" ht="20.2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2"/>
      <c r="Z42" s="22"/>
      <c r="AA42" s="23"/>
      <c r="AB42" s="23"/>
      <c r="AC42" s="24"/>
      <c r="AD42" s="24"/>
    </row>
    <row r="43" spans="1:41" ht="20.2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2"/>
      <c r="Z43" s="22"/>
      <c r="AA43" s="23"/>
      <c r="AB43" s="23"/>
      <c r="AC43" s="24"/>
      <c r="AD43" s="24"/>
    </row>
    <row r="44" spans="1:41" ht="20.2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1"/>
      <c r="X44" s="21"/>
      <c r="Y44" s="22"/>
      <c r="Z44" s="22"/>
      <c r="AA44" s="23"/>
      <c r="AB44" s="23"/>
      <c r="AC44" s="24"/>
      <c r="AD44" s="24"/>
    </row>
    <row r="45" spans="1:41" ht="20.2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20"/>
      <c r="M45" s="20"/>
      <c r="N45" s="20"/>
      <c r="O45" s="20"/>
      <c r="P45" s="20"/>
      <c r="Q45" s="20"/>
      <c r="R45" s="20"/>
      <c r="S45" s="21"/>
      <c r="T45" s="21"/>
      <c r="U45" s="21"/>
      <c r="V45" s="21"/>
      <c r="W45" s="21"/>
      <c r="X45" s="21"/>
      <c r="Y45" s="22"/>
      <c r="Z45" s="22"/>
      <c r="AA45" s="23"/>
      <c r="AB45" s="23"/>
      <c r="AC45" s="24"/>
      <c r="AD45" s="24"/>
    </row>
    <row r="46" spans="1:41" ht="20.2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2"/>
      <c r="Z46" s="22"/>
      <c r="AA46" s="23"/>
      <c r="AB46" s="23"/>
      <c r="AC46" s="24"/>
      <c r="AD46" s="24"/>
    </row>
    <row r="47" spans="1:41" ht="20.2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20"/>
      <c r="M47" s="20"/>
      <c r="N47" s="20"/>
      <c r="O47" s="20"/>
      <c r="P47" s="20"/>
      <c r="Q47" s="20"/>
      <c r="R47" s="20"/>
      <c r="S47" s="21"/>
      <c r="T47" s="21"/>
      <c r="U47" s="21"/>
      <c r="V47" s="21"/>
      <c r="W47" s="21"/>
      <c r="X47" s="21"/>
      <c r="Y47" s="22"/>
      <c r="Z47" s="22"/>
      <c r="AA47" s="23"/>
      <c r="AB47" s="23"/>
      <c r="AC47" s="24"/>
      <c r="AD47" s="24"/>
    </row>
    <row r="48" spans="1:41" ht="20.2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20"/>
      <c r="M48" s="20"/>
      <c r="N48" s="20"/>
      <c r="O48" s="20"/>
      <c r="P48" s="20"/>
      <c r="Q48" s="20"/>
      <c r="R48" s="20"/>
      <c r="S48" s="21"/>
      <c r="T48" s="21"/>
      <c r="U48" s="21"/>
      <c r="V48" s="21"/>
      <c r="W48" s="21"/>
      <c r="X48" s="21"/>
      <c r="Y48" s="22"/>
      <c r="Z48" s="22"/>
      <c r="AA48" s="23"/>
      <c r="AB48" s="23"/>
      <c r="AC48" s="24"/>
      <c r="AD48" s="24"/>
    </row>
    <row r="49" spans="1:30" ht="20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20"/>
      <c r="M49" s="20"/>
      <c r="N49" s="20"/>
      <c r="O49" s="20"/>
      <c r="P49" s="20"/>
      <c r="Q49" s="20"/>
      <c r="R49" s="20"/>
      <c r="S49" s="21"/>
      <c r="T49" s="21"/>
      <c r="U49" s="21"/>
      <c r="V49" s="21"/>
      <c r="W49" s="21"/>
      <c r="X49" s="21"/>
      <c r="Y49" s="22"/>
      <c r="Z49" s="22"/>
      <c r="AA49" s="23"/>
      <c r="AB49" s="23"/>
      <c r="AC49" s="24"/>
      <c r="AD49" s="24"/>
    </row>
    <row r="50" spans="1:30" ht="2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1"/>
      <c r="Y50" s="22"/>
      <c r="Z50" s="22"/>
      <c r="AA50" s="23"/>
      <c r="AB50" s="23"/>
      <c r="AC50" s="24"/>
      <c r="AD50" s="24"/>
    </row>
    <row r="51" spans="1:30" ht="2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0"/>
      <c r="M51" s="20"/>
      <c r="N51" s="20"/>
      <c r="O51" s="20"/>
      <c r="P51" s="20"/>
      <c r="Q51" s="20"/>
      <c r="R51" s="20"/>
      <c r="S51" s="21"/>
      <c r="T51" s="21"/>
      <c r="U51" s="21"/>
      <c r="V51" s="21"/>
      <c r="W51" s="21"/>
      <c r="X51" s="21"/>
      <c r="Y51" s="22"/>
      <c r="Z51" s="22"/>
      <c r="AA51" s="23"/>
      <c r="AB51" s="23"/>
      <c r="AC51" s="24"/>
      <c r="AD51" s="24"/>
    </row>
    <row r="52" spans="1:30" ht="2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20"/>
      <c r="M52" s="20"/>
      <c r="N52" s="20"/>
      <c r="O52" s="20"/>
      <c r="P52" s="20"/>
      <c r="Q52" s="20"/>
      <c r="R52" s="20"/>
      <c r="S52" s="21"/>
      <c r="T52" s="21"/>
      <c r="U52" s="21"/>
      <c r="V52" s="21"/>
      <c r="W52" s="21"/>
      <c r="X52" s="21"/>
      <c r="Y52" s="22"/>
      <c r="Z52" s="22"/>
      <c r="AA52" s="23"/>
      <c r="AB52" s="23"/>
      <c r="AC52" s="24"/>
      <c r="AD52" s="24"/>
    </row>
    <row r="53" spans="1:30" ht="2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20"/>
      <c r="M53" s="20"/>
      <c r="N53" s="20"/>
      <c r="O53" s="20"/>
      <c r="P53" s="20"/>
      <c r="Q53" s="20"/>
      <c r="R53" s="20"/>
      <c r="S53" s="21"/>
      <c r="T53" s="21"/>
      <c r="U53" s="21"/>
      <c r="V53" s="21"/>
      <c r="W53" s="21"/>
      <c r="X53" s="21"/>
      <c r="Y53" s="22"/>
      <c r="Z53" s="22"/>
      <c r="AA53" s="23"/>
      <c r="AB53" s="23"/>
      <c r="AC53" s="24"/>
      <c r="AD53" s="24"/>
    </row>
    <row r="54" spans="1:30" ht="2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20"/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1"/>
      <c r="Y54" s="22"/>
      <c r="Z54" s="22"/>
      <c r="AA54" s="23"/>
      <c r="AB54" s="23"/>
      <c r="AC54" s="24"/>
      <c r="AD54" s="24"/>
    </row>
    <row r="55" spans="1:30" ht="2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20"/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1"/>
      <c r="Y55" s="22"/>
      <c r="Z55" s="22"/>
      <c r="AA55" s="23"/>
      <c r="AB55" s="23"/>
      <c r="AC55" s="24"/>
      <c r="AD55" s="24"/>
    </row>
    <row r="56" spans="1:30" ht="2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20"/>
      <c r="M56" s="20"/>
      <c r="N56" s="20"/>
      <c r="O56" s="20"/>
      <c r="P56" s="20"/>
      <c r="Q56" s="20"/>
      <c r="R56" s="20"/>
      <c r="S56" s="21"/>
      <c r="T56" s="21"/>
      <c r="U56" s="21"/>
      <c r="V56" s="21"/>
      <c r="W56" s="21"/>
      <c r="X56" s="21"/>
      <c r="Y56" s="22"/>
      <c r="Z56" s="22"/>
      <c r="AA56" s="23"/>
      <c r="AB56" s="23"/>
      <c r="AC56" s="24"/>
      <c r="AD56" s="24"/>
    </row>
    <row r="57" spans="1:30" ht="2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20"/>
      <c r="M57" s="20"/>
      <c r="N57" s="20"/>
      <c r="O57" s="20"/>
      <c r="P57" s="20"/>
      <c r="Q57" s="20"/>
      <c r="R57" s="20"/>
      <c r="S57" s="21"/>
      <c r="T57" s="21"/>
      <c r="U57" s="21"/>
      <c r="V57" s="21"/>
      <c r="W57" s="21"/>
      <c r="X57" s="21"/>
      <c r="Y57" s="22"/>
      <c r="Z57" s="22"/>
      <c r="AA57" s="23"/>
      <c r="AB57" s="23"/>
      <c r="AC57" s="24"/>
      <c r="AD57" s="24"/>
    </row>
    <row r="61" spans="1:30" x14ac:dyDescent="0.25">
      <c r="G61" t="s">
        <v>37</v>
      </c>
    </row>
    <row r="62" spans="1:30" ht="28.5" x14ac:dyDescent="0.25">
      <c r="A62" s="66" t="s">
        <v>32</v>
      </c>
      <c r="B62" s="66"/>
      <c r="C62" s="66"/>
      <c r="D62" s="66"/>
      <c r="E62" s="66"/>
      <c r="F62" s="66"/>
    </row>
    <row r="63" spans="1:30" ht="19.5" thickBot="1" x14ac:dyDescent="0.3">
      <c r="A63" s="35"/>
    </row>
    <row r="64" spans="1:30" ht="63" customHeight="1" thickBot="1" x14ac:dyDescent="0.3">
      <c r="A64" s="65" t="s">
        <v>42</v>
      </c>
      <c r="B64" s="65"/>
      <c r="C64" s="65"/>
      <c r="D64" s="65"/>
      <c r="E64" s="65"/>
      <c r="F64" s="65"/>
    </row>
    <row r="65" spans="1:6" ht="59.25" customHeight="1" thickBot="1" x14ac:dyDescent="0.3">
      <c r="A65" s="65" t="s">
        <v>43</v>
      </c>
      <c r="B65" s="65"/>
      <c r="C65" s="65"/>
      <c r="D65" s="65"/>
      <c r="E65" s="65"/>
      <c r="F65" s="65"/>
    </row>
    <row r="66" spans="1:6" ht="70.5" customHeight="1" thickBot="1" x14ac:dyDescent="0.3">
      <c r="A66" s="65" t="s">
        <v>44</v>
      </c>
      <c r="B66" s="65"/>
      <c r="C66" s="65"/>
      <c r="D66" s="65"/>
      <c r="E66" s="65"/>
      <c r="F66" s="65"/>
    </row>
    <row r="67" spans="1:6" ht="30.75" customHeight="1" thickBot="1" x14ac:dyDescent="0.3">
      <c r="A67" s="65" t="s">
        <v>45</v>
      </c>
      <c r="B67" s="65"/>
      <c r="C67" s="65"/>
      <c r="D67" s="65"/>
      <c r="E67" s="65"/>
      <c r="F67" s="65"/>
    </row>
    <row r="68" spans="1:6" ht="37.5" customHeight="1" thickBot="1" x14ac:dyDescent="0.3">
      <c r="A68" s="65" t="s">
        <v>46</v>
      </c>
      <c r="B68" s="65"/>
      <c r="C68" s="65"/>
      <c r="D68" s="65"/>
      <c r="E68" s="65"/>
      <c r="F68" s="65"/>
    </row>
    <row r="69" spans="1:6" ht="54" customHeight="1" thickBot="1" x14ac:dyDescent="0.3">
      <c r="A69" s="65" t="s">
        <v>47</v>
      </c>
      <c r="B69" s="65"/>
      <c r="C69" s="65"/>
      <c r="D69" s="65"/>
      <c r="E69" s="65"/>
      <c r="F69" s="65"/>
    </row>
    <row r="70" spans="1:6" ht="36.75" customHeight="1" thickBot="1" x14ac:dyDescent="0.3">
      <c r="A70" s="65" t="s">
        <v>48</v>
      </c>
      <c r="B70" s="65"/>
      <c r="C70" s="65"/>
      <c r="D70" s="65"/>
      <c r="E70" s="65"/>
      <c r="F70" s="65"/>
    </row>
    <row r="71" spans="1:6" ht="51.75" customHeight="1" thickBot="1" x14ac:dyDescent="0.3">
      <c r="A71" s="65" t="s">
        <v>49</v>
      </c>
      <c r="B71" s="65"/>
      <c r="C71" s="65"/>
      <c r="D71" s="65"/>
      <c r="E71" s="65"/>
      <c r="F71" s="65"/>
    </row>
    <row r="72" spans="1:6" ht="48.75" customHeight="1" thickBot="1" x14ac:dyDescent="0.3">
      <c r="A72" s="65" t="s">
        <v>50</v>
      </c>
      <c r="B72" s="65"/>
      <c r="C72" s="65"/>
      <c r="D72" s="65"/>
      <c r="E72" s="65"/>
      <c r="F72" s="65"/>
    </row>
    <row r="73" spans="1:6" ht="19.5" thickBot="1" x14ac:dyDescent="0.3">
      <c r="A73" s="65" t="s">
        <v>51</v>
      </c>
      <c r="B73" s="65"/>
      <c r="C73" s="65"/>
      <c r="D73" s="65"/>
      <c r="E73" s="65"/>
      <c r="F73" s="65"/>
    </row>
    <row r="74" spans="1:6" ht="41.25" customHeight="1" thickBot="1" x14ac:dyDescent="0.3">
      <c r="A74" s="65" t="s">
        <v>52</v>
      </c>
      <c r="B74" s="65"/>
      <c r="C74" s="65"/>
      <c r="D74" s="65"/>
      <c r="E74" s="65"/>
      <c r="F74" s="65"/>
    </row>
    <row r="75" spans="1:6" ht="19.5" thickBot="1" x14ac:dyDescent="0.3">
      <c r="A75" s="65" t="s">
        <v>53</v>
      </c>
      <c r="B75" s="65"/>
      <c r="C75" s="65"/>
      <c r="D75" s="65"/>
      <c r="E75" s="65"/>
      <c r="F75" s="65"/>
    </row>
    <row r="76" spans="1:6" ht="44.25" customHeight="1" thickBot="1" x14ac:dyDescent="0.3">
      <c r="A76" s="65" t="s">
        <v>54</v>
      </c>
      <c r="B76" s="65"/>
      <c r="C76" s="65"/>
      <c r="D76" s="65"/>
      <c r="E76" s="65"/>
      <c r="F76" s="65"/>
    </row>
    <row r="77" spans="1:6" ht="19.5" thickBot="1" x14ac:dyDescent="0.3">
      <c r="A77" s="65" t="s">
        <v>55</v>
      </c>
      <c r="B77" s="65"/>
      <c r="C77" s="65"/>
      <c r="D77" s="65"/>
      <c r="E77" s="65"/>
      <c r="F77" s="65"/>
    </row>
    <row r="78" spans="1:6" ht="51" customHeight="1" thickBot="1" x14ac:dyDescent="0.3">
      <c r="A78" s="65" t="s">
        <v>56</v>
      </c>
      <c r="B78" s="65"/>
      <c r="C78" s="65"/>
      <c r="D78" s="65"/>
      <c r="E78" s="65"/>
      <c r="F78" s="65"/>
    </row>
    <row r="79" spans="1:6" ht="61.5" customHeight="1" thickBot="1" x14ac:dyDescent="0.3">
      <c r="A79" s="65" t="s">
        <v>57</v>
      </c>
      <c r="B79" s="65"/>
      <c r="C79" s="65"/>
      <c r="D79" s="65"/>
      <c r="E79" s="65"/>
      <c r="F79" s="65"/>
    </row>
    <row r="80" spans="1:6" ht="19.5" thickBot="1" x14ac:dyDescent="0.3">
      <c r="A80" s="65" t="s">
        <v>58</v>
      </c>
      <c r="B80" s="65"/>
      <c r="C80" s="65"/>
      <c r="D80" s="65"/>
      <c r="E80" s="65"/>
      <c r="F80" s="65"/>
    </row>
  </sheetData>
  <mergeCells count="38">
    <mergeCell ref="A77:F77"/>
    <mergeCell ref="A78:F78"/>
    <mergeCell ref="A79:F79"/>
    <mergeCell ref="A80:F80"/>
    <mergeCell ref="A72:F72"/>
    <mergeCell ref="A73:F73"/>
    <mergeCell ref="A74:F74"/>
    <mergeCell ref="A75:F75"/>
    <mergeCell ref="A76:F76"/>
    <mergeCell ref="A69:F69"/>
    <mergeCell ref="A70:F70"/>
    <mergeCell ref="A71:F71"/>
    <mergeCell ref="A62:F62"/>
    <mergeCell ref="A11:B11"/>
    <mergeCell ref="A12:B12"/>
    <mergeCell ref="A13:B13"/>
    <mergeCell ref="A28:K28"/>
    <mergeCell ref="A23:K25"/>
    <mergeCell ref="A65:F65"/>
    <mergeCell ref="A68:F68"/>
    <mergeCell ref="A66:F66"/>
    <mergeCell ref="A67:F67"/>
    <mergeCell ref="A64:F64"/>
    <mergeCell ref="A3:AE3"/>
    <mergeCell ref="Y23:Z24"/>
    <mergeCell ref="A32:K32"/>
    <mergeCell ref="A34:K34"/>
    <mergeCell ref="A26:K26"/>
    <mergeCell ref="A5:AE5"/>
    <mergeCell ref="A27:K27"/>
    <mergeCell ref="A6:AE6"/>
    <mergeCell ref="A29:K29"/>
    <mergeCell ref="A7:AE7"/>
    <mergeCell ref="A14:B14"/>
    <mergeCell ref="A15:B15"/>
    <mergeCell ref="L23:Q24"/>
    <mergeCell ref="S23:X24"/>
    <mergeCell ref="AA23:AD24"/>
  </mergeCells>
  <pageMargins left="0.25" right="0.25" top="0.75" bottom="0.75" header="0.3" footer="0.3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Informática</dc:creator>
  <cp:lastModifiedBy>UJA</cp:lastModifiedBy>
  <dcterms:created xsi:type="dcterms:W3CDTF">2012-01-31T11:17:28Z</dcterms:created>
  <dcterms:modified xsi:type="dcterms:W3CDTF">2020-12-18T09:54:58Z</dcterms:modified>
</cp:coreProperties>
</file>