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0" yWindow="0" windowWidth="15480" windowHeight="11760" activeTab="1"/>
  </bookViews>
  <sheets>
    <sheet name="Actividades formativas" sheetId="1" r:id="rId1"/>
    <sheet name="Sistemas de evaluación" sheetId="3" r:id="rId2"/>
  </sheets>
  <externalReferences>
    <externalReference r:id="rId3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6" i="3"/>
  <c r="G204"/>
  <c r="F204"/>
  <c r="G203"/>
  <c r="F203"/>
  <c r="G202"/>
  <c r="F202"/>
  <c r="G201"/>
  <c r="F201"/>
  <c r="G200"/>
  <c r="F200"/>
  <c r="G199"/>
  <c r="F199"/>
  <c r="G116"/>
  <c r="F116"/>
  <c r="G115"/>
  <c r="F115"/>
  <c r="G114"/>
  <c r="F114"/>
  <c r="G113"/>
  <c r="F113"/>
  <c r="G112"/>
  <c r="F112"/>
  <c r="G111"/>
  <c r="F111"/>
  <c r="E110"/>
  <c r="D110"/>
  <c r="C110"/>
  <c r="B110"/>
  <c r="A109"/>
  <c r="G52" i="1"/>
  <c r="C52"/>
  <c r="B134"/>
  <c r="S37"/>
  <c r="R24"/>
  <c r="R96"/>
  <c r="S96"/>
  <c r="B84"/>
  <c r="R187"/>
  <c r="R188"/>
  <c r="G164" i="3"/>
  <c r="F164"/>
  <c r="G163"/>
  <c r="F163"/>
  <c r="G162"/>
  <c r="F162"/>
  <c r="G161"/>
  <c r="F161"/>
  <c r="G160"/>
  <c r="F160"/>
  <c r="G159"/>
  <c r="F159"/>
  <c r="G28"/>
  <c r="F28"/>
  <c r="G27"/>
  <c r="F27"/>
  <c r="G26"/>
  <c r="F26"/>
  <c r="G25"/>
  <c r="F25"/>
  <c r="G24"/>
  <c r="F24"/>
  <c r="G23"/>
  <c r="F23"/>
  <c r="F39"/>
  <c r="F43"/>
  <c r="F44"/>
  <c r="G41"/>
  <c r="G42"/>
  <c r="G43"/>
  <c r="G44"/>
  <c r="C70"/>
  <c r="S38" i="1"/>
  <c r="Q41"/>
  <c r="R12"/>
  <c r="S12"/>
  <c r="R33"/>
  <c r="S33"/>
  <c r="R26"/>
  <c r="S26"/>
  <c r="R19"/>
  <c r="S19"/>
  <c r="G212" i="3"/>
  <c r="F212"/>
  <c r="G211"/>
  <c r="F211"/>
  <c r="G210"/>
  <c r="F210"/>
  <c r="G209"/>
  <c r="F209"/>
  <c r="G208"/>
  <c r="F208"/>
  <c r="G207"/>
  <c r="F207"/>
  <c r="D206"/>
  <c r="D198"/>
  <c r="G196"/>
  <c r="F196"/>
  <c r="G195"/>
  <c r="F195"/>
  <c r="G194"/>
  <c r="F194"/>
  <c r="G193"/>
  <c r="F193"/>
  <c r="G192"/>
  <c r="F192"/>
  <c r="G191"/>
  <c r="F191"/>
  <c r="D190"/>
  <c r="R185" i="1"/>
  <c r="R186"/>
  <c r="R189"/>
  <c r="R178"/>
  <c r="R179"/>
  <c r="R180"/>
  <c r="R181"/>
  <c r="R182"/>
  <c r="R171"/>
  <c r="R172"/>
  <c r="R173"/>
  <c r="R174"/>
  <c r="R175"/>
  <c r="R164"/>
  <c r="R165"/>
  <c r="R166"/>
  <c r="R167"/>
  <c r="R168"/>
  <c r="R157"/>
  <c r="R158"/>
  <c r="R159"/>
  <c r="R160"/>
  <c r="R161"/>
  <c r="R150"/>
  <c r="R151"/>
  <c r="R152"/>
  <c r="R153"/>
  <c r="R154"/>
  <c r="R143"/>
  <c r="R144"/>
  <c r="R145"/>
  <c r="R146"/>
  <c r="R147"/>
  <c r="R136"/>
  <c r="R137"/>
  <c r="R138"/>
  <c r="R139"/>
  <c r="R140"/>
  <c r="R129"/>
  <c r="R130"/>
  <c r="R131"/>
  <c r="R132"/>
  <c r="R133"/>
  <c r="R122"/>
  <c r="R123"/>
  <c r="R124"/>
  <c r="R125"/>
  <c r="R126"/>
  <c r="R115"/>
  <c r="R116"/>
  <c r="R117"/>
  <c r="R118"/>
  <c r="R119"/>
  <c r="R108"/>
  <c r="R109"/>
  <c r="R110"/>
  <c r="R111"/>
  <c r="R112"/>
  <c r="R101"/>
  <c r="R102"/>
  <c r="R103"/>
  <c r="R104"/>
  <c r="R105"/>
  <c r="R93"/>
  <c r="R94"/>
  <c r="R95"/>
  <c r="R97"/>
  <c r="R86"/>
  <c r="R87"/>
  <c r="R88"/>
  <c r="R89"/>
  <c r="R90"/>
  <c r="R79"/>
  <c r="R80"/>
  <c r="R81"/>
  <c r="R82"/>
  <c r="R83"/>
  <c r="R72"/>
  <c r="R73"/>
  <c r="R74"/>
  <c r="R75"/>
  <c r="R76"/>
  <c r="R65"/>
  <c r="R66"/>
  <c r="R67"/>
  <c r="R68"/>
  <c r="R69"/>
  <c r="R58"/>
  <c r="R59"/>
  <c r="R60"/>
  <c r="R61"/>
  <c r="R62"/>
  <c r="R51"/>
  <c r="R52"/>
  <c r="R53"/>
  <c r="R54"/>
  <c r="R55"/>
  <c r="R44"/>
  <c r="R45"/>
  <c r="R46"/>
  <c r="R47"/>
  <c r="R48"/>
  <c r="R41"/>
  <c r="R30"/>
  <c r="R31"/>
  <c r="R32"/>
  <c r="R34"/>
  <c r="R23"/>
  <c r="R25"/>
  <c r="R27"/>
  <c r="R16"/>
  <c r="R17"/>
  <c r="R18"/>
  <c r="R20"/>
  <c r="R9"/>
  <c r="R10"/>
  <c r="R11"/>
  <c r="R13"/>
  <c r="S104"/>
  <c r="G188" i="3"/>
  <c r="F188"/>
  <c r="G187"/>
  <c r="F187"/>
  <c r="G186"/>
  <c r="F186"/>
  <c r="G185"/>
  <c r="F185"/>
  <c r="G184"/>
  <c r="F184"/>
  <c r="G183"/>
  <c r="F183"/>
  <c r="G180"/>
  <c r="F180"/>
  <c r="G179"/>
  <c r="F179"/>
  <c r="G178"/>
  <c r="F178"/>
  <c r="G177"/>
  <c r="F177"/>
  <c r="G176"/>
  <c r="F176"/>
  <c r="G175"/>
  <c r="F175"/>
  <c r="G172"/>
  <c r="F172"/>
  <c r="G171"/>
  <c r="F171"/>
  <c r="G170"/>
  <c r="F170"/>
  <c r="G169"/>
  <c r="F169"/>
  <c r="G168"/>
  <c r="F168"/>
  <c r="G167"/>
  <c r="F167"/>
  <c r="G156"/>
  <c r="F156"/>
  <c r="G155"/>
  <c r="F155"/>
  <c r="G154"/>
  <c r="F154"/>
  <c r="G153"/>
  <c r="F153"/>
  <c r="G152"/>
  <c r="F152"/>
  <c r="G151"/>
  <c r="F151"/>
  <c r="G148"/>
  <c r="F148"/>
  <c r="G147"/>
  <c r="F147"/>
  <c r="G146"/>
  <c r="F146"/>
  <c r="G145"/>
  <c r="F145"/>
  <c r="G144"/>
  <c r="F144"/>
  <c r="G143"/>
  <c r="F143"/>
  <c r="G140"/>
  <c r="F140"/>
  <c r="G139"/>
  <c r="F139"/>
  <c r="G138"/>
  <c r="F138"/>
  <c r="G137"/>
  <c r="F137"/>
  <c r="G136"/>
  <c r="F136"/>
  <c r="G135"/>
  <c r="F135"/>
  <c r="G132"/>
  <c r="F132"/>
  <c r="G131"/>
  <c r="F131"/>
  <c r="G130"/>
  <c r="F130"/>
  <c r="G129"/>
  <c r="F129"/>
  <c r="G128"/>
  <c r="F128"/>
  <c r="G127"/>
  <c r="F127"/>
  <c r="G124"/>
  <c r="F124"/>
  <c r="G123"/>
  <c r="F123"/>
  <c r="G122"/>
  <c r="F122"/>
  <c r="G121"/>
  <c r="F121"/>
  <c r="G120"/>
  <c r="F120"/>
  <c r="G119"/>
  <c r="F119"/>
  <c r="G108"/>
  <c r="F108"/>
  <c r="G107"/>
  <c r="F107"/>
  <c r="G106"/>
  <c r="F106"/>
  <c r="G105"/>
  <c r="F105"/>
  <c r="G104"/>
  <c r="F104"/>
  <c r="G103"/>
  <c r="F103"/>
  <c r="G100"/>
  <c r="F100"/>
  <c r="G99"/>
  <c r="F99"/>
  <c r="G98"/>
  <c r="F98"/>
  <c r="G97"/>
  <c r="F97"/>
  <c r="G96"/>
  <c r="F96"/>
  <c r="G95"/>
  <c r="F95"/>
  <c r="G92"/>
  <c r="F92"/>
  <c r="G91"/>
  <c r="F91"/>
  <c r="G90"/>
  <c r="F90"/>
  <c r="G89"/>
  <c r="F89"/>
  <c r="G88"/>
  <c r="F88"/>
  <c r="G87"/>
  <c r="F87"/>
  <c r="G84"/>
  <c r="F84"/>
  <c r="G83"/>
  <c r="F83"/>
  <c r="G82"/>
  <c r="F82"/>
  <c r="G81"/>
  <c r="F81"/>
  <c r="G80"/>
  <c r="F80"/>
  <c r="G79"/>
  <c r="F79"/>
  <c r="G76"/>
  <c r="F76"/>
  <c r="G75"/>
  <c r="F75"/>
  <c r="G74"/>
  <c r="F74"/>
  <c r="G73"/>
  <c r="F73"/>
  <c r="G72"/>
  <c r="F72"/>
  <c r="G71"/>
  <c r="F71"/>
  <c r="G68"/>
  <c r="F68"/>
  <c r="G67"/>
  <c r="F67"/>
  <c r="G66"/>
  <c r="F66"/>
  <c r="G65"/>
  <c r="F65"/>
  <c r="G64"/>
  <c r="F64"/>
  <c r="G63"/>
  <c r="F63"/>
  <c r="G60"/>
  <c r="F60"/>
  <c r="G59"/>
  <c r="F59"/>
  <c r="G58"/>
  <c r="F58"/>
  <c r="G57"/>
  <c r="F57"/>
  <c r="G56"/>
  <c r="F56"/>
  <c r="G55"/>
  <c r="F55"/>
  <c r="G52"/>
  <c r="F52"/>
  <c r="G51"/>
  <c r="F51"/>
  <c r="G50"/>
  <c r="F50"/>
  <c r="G49"/>
  <c r="F49"/>
  <c r="G48"/>
  <c r="F48"/>
  <c r="G47"/>
  <c r="F47"/>
  <c r="G36"/>
  <c r="F36"/>
  <c r="G35"/>
  <c r="F35"/>
  <c r="G34"/>
  <c r="F34"/>
  <c r="G33"/>
  <c r="F33"/>
  <c r="G32"/>
  <c r="F32"/>
  <c r="G31"/>
  <c r="F31"/>
  <c r="G20"/>
  <c r="F20"/>
  <c r="G19"/>
  <c r="F19"/>
  <c r="G18"/>
  <c r="F18"/>
  <c r="G17"/>
  <c r="F17"/>
  <c r="G16"/>
  <c r="F16"/>
  <c r="G15"/>
  <c r="F15"/>
  <c r="F8"/>
  <c r="G7"/>
  <c r="F7"/>
  <c r="G12"/>
  <c r="F12"/>
  <c r="G11"/>
  <c r="F11"/>
  <c r="G10"/>
  <c r="F10"/>
  <c r="G9"/>
  <c r="F9"/>
  <c r="G8"/>
  <c r="S123" i="1"/>
  <c r="S124"/>
  <c r="S125"/>
  <c r="S122"/>
  <c r="B120"/>
  <c r="S188"/>
  <c r="S186"/>
  <c r="B183"/>
  <c r="Q182"/>
  <c r="S181"/>
  <c r="B176"/>
  <c r="Q175"/>
  <c r="S174"/>
  <c r="B169"/>
  <c r="Q168"/>
  <c r="B162"/>
  <c r="Q161"/>
  <c r="S179"/>
  <c r="S166"/>
  <c r="S165"/>
  <c r="S167"/>
  <c r="E182" i="3"/>
  <c r="D182"/>
  <c r="C182"/>
  <c r="B182"/>
  <c r="A181"/>
  <c r="E174"/>
  <c r="D174"/>
  <c r="C174"/>
  <c r="A173"/>
  <c r="E166"/>
  <c r="D166"/>
  <c r="C166"/>
  <c r="A165"/>
  <c r="E158"/>
  <c r="D158"/>
  <c r="C158"/>
  <c r="A157"/>
  <c r="E150"/>
  <c r="D150"/>
  <c r="C150"/>
  <c r="A149"/>
  <c r="E142"/>
  <c r="D142"/>
  <c r="C142"/>
  <c r="A141"/>
  <c r="E134"/>
  <c r="D134"/>
  <c r="C134"/>
  <c r="B134"/>
  <c r="A133"/>
  <c r="E126"/>
  <c r="D126"/>
  <c r="C126"/>
  <c r="A125"/>
  <c r="E118"/>
  <c r="D118"/>
  <c r="C118"/>
  <c r="A117"/>
  <c r="E102"/>
  <c r="D102"/>
  <c r="C102"/>
  <c r="A101"/>
  <c r="E94"/>
  <c r="D94"/>
  <c r="C94"/>
  <c r="A93"/>
  <c r="E86"/>
  <c r="D86"/>
  <c r="C86"/>
  <c r="A85"/>
  <c r="E78"/>
  <c r="D78"/>
  <c r="C78"/>
  <c r="B78"/>
  <c r="A77"/>
  <c r="E70"/>
  <c r="D70"/>
  <c r="A69"/>
  <c r="E62"/>
  <c r="D62"/>
  <c r="C62"/>
  <c r="B62"/>
  <c r="A61"/>
  <c r="E54"/>
  <c r="D54"/>
  <c r="C54"/>
  <c r="B54"/>
  <c r="A53"/>
  <c r="E46"/>
  <c r="D46"/>
  <c r="C46"/>
  <c r="A45"/>
  <c r="E38"/>
  <c r="D38"/>
  <c r="C38"/>
  <c r="A37"/>
  <c r="E30"/>
  <c r="D30"/>
  <c r="C30"/>
  <c r="B30"/>
  <c r="A29"/>
  <c r="E22"/>
  <c r="D22"/>
  <c r="C22"/>
  <c r="A21"/>
  <c r="E14"/>
  <c r="D14"/>
  <c r="C14"/>
  <c r="A13"/>
  <c r="C6"/>
  <c r="B6"/>
  <c r="A5"/>
  <c r="S172" i="1"/>
  <c r="S164"/>
  <c r="S187"/>
  <c r="S185"/>
  <c r="S180"/>
  <c r="S178"/>
  <c r="S173"/>
  <c r="S171"/>
  <c r="Q27"/>
  <c r="B155"/>
  <c r="B174" i="3"/>
  <c r="B148" i="1"/>
  <c r="B166" i="3"/>
  <c r="B113" i="1"/>
  <c r="B126" i="3"/>
  <c r="B98" i="1"/>
  <c r="B70" i="3"/>
  <c r="B46"/>
  <c r="B35" i="1"/>
  <c r="B38" i="3"/>
  <c r="B22"/>
  <c r="B14" i="1"/>
  <c r="B14" i="3"/>
  <c r="Q154" i="1"/>
  <c r="Q147"/>
  <c r="B141"/>
  <c r="B158" i="3"/>
  <c r="Q140" i="1"/>
  <c r="B150" i="3"/>
  <c r="Q133" i="1"/>
  <c r="B127"/>
  <c r="B142" i="3"/>
  <c r="Q126" i="1"/>
  <c r="Q119"/>
  <c r="Q112"/>
  <c r="B106"/>
  <c r="B118" i="3"/>
  <c r="Q105" i="1"/>
  <c r="B102" i="3"/>
  <c r="Q90" i="1"/>
  <c r="B94" i="3"/>
  <c r="Q62" i="1"/>
  <c r="Q48"/>
  <c r="Q34"/>
  <c r="S52"/>
  <c r="S45"/>
  <c r="S47"/>
  <c r="S54"/>
  <c r="S59"/>
  <c r="S61"/>
  <c r="S67"/>
  <c r="S72"/>
  <c r="S74"/>
  <c r="S79"/>
  <c r="S86"/>
  <c r="S88"/>
  <c r="R100"/>
  <c r="S102"/>
  <c r="S108"/>
  <c r="S110"/>
  <c r="S115"/>
  <c r="S117"/>
  <c r="S130"/>
  <c r="S132"/>
  <c r="S143"/>
  <c r="S145"/>
  <c r="S138"/>
  <c r="S150"/>
  <c r="S152"/>
  <c r="S157"/>
  <c r="S159"/>
  <c r="S137"/>
  <c r="S139"/>
  <c r="S144"/>
  <c r="S146"/>
  <c r="S151"/>
  <c r="S153"/>
  <c r="S158"/>
  <c r="S160"/>
  <c r="S101"/>
  <c r="S103"/>
  <c r="S109"/>
  <c r="S111"/>
  <c r="S116"/>
  <c r="S118"/>
  <c r="S66"/>
  <c r="S68"/>
  <c r="S73"/>
  <c r="S75"/>
  <c r="S80"/>
  <c r="S82"/>
  <c r="S87"/>
  <c r="S89"/>
  <c r="S136"/>
  <c r="S100"/>
  <c r="S65"/>
  <c r="S131"/>
  <c r="S129"/>
  <c r="S60"/>
  <c r="S58"/>
  <c r="S53"/>
  <c r="S51"/>
  <c r="S46"/>
  <c r="S44"/>
  <c r="E6" i="3"/>
  <c r="D6"/>
  <c r="S30" i="1"/>
  <c r="S24"/>
  <c r="S23"/>
  <c r="S32"/>
  <c r="S31"/>
  <c r="S25"/>
  <c r="S11"/>
  <c r="S9"/>
  <c r="S10"/>
  <c r="S16"/>
  <c r="S18"/>
  <c r="S17"/>
</calcChain>
</file>

<file path=xl/sharedStrings.xml><?xml version="1.0" encoding="utf-8"?>
<sst xmlns="http://schemas.openxmlformats.org/spreadsheetml/2006/main" count="948" uniqueCount="106">
  <si>
    <t>MATERIAS</t>
  </si>
  <si>
    <t>A1</t>
  </si>
  <si>
    <t>A2</t>
  </si>
  <si>
    <t>A3</t>
  </si>
  <si>
    <t>S1</t>
  </si>
  <si>
    <t>S2</t>
  </si>
  <si>
    <t>S3</t>
  </si>
  <si>
    <t>S4</t>
  </si>
  <si>
    <t>MATERIA</t>
  </si>
  <si>
    <t>Sistemas de evaluación</t>
  </si>
  <si>
    <t>Total horas</t>
  </si>
  <si>
    <t>H.presen.</t>
  </si>
  <si>
    <t>A4</t>
  </si>
  <si>
    <t>A5</t>
  </si>
  <si>
    <t>S5</t>
  </si>
  <si>
    <t>S6</t>
  </si>
  <si>
    <t>Sis. Eva/Asig.</t>
  </si>
  <si>
    <t>Horas</t>
  </si>
  <si>
    <t>H. trab. au.</t>
  </si>
  <si>
    <t>ECTS</t>
  </si>
  <si>
    <t>Act.</t>
  </si>
  <si>
    <t>Asig.</t>
  </si>
  <si>
    <t>% presen.</t>
  </si>
  <si>
    <t>Trabajo Fin de Grado</t>
  </si>
  <si>
    <t>Grado en Fisioterapia</t>
  </si>
  <si>
    <t>Anatomía humana</t>
  </si>
  <si>
    <t>Anatomía general</t>
  </si>
  <si>
    <t>Anatomía del aparato locomotor</t>
  </si>
  <si>
    <t>Fisiología</t>
  </si>
  <si>
    <t>Bioquímica</t>
  </si>
  <si>
    <t>Bioquímica humana</t>
  </si>
  <si>
    <t>Psicología</t>
  </si>
  <si>
    <t>Estadística</t>
  </si>
  <si>
    <t>Biomecánica y fisica aplicada</t>
  </si>
  <si>
    <t>Afecciones médicas y afecciones quirúrgicas</t>
  </si>
  <si>
    <t>Afecciones Médicas y Afecciones Quirúrgicas I</t>
  </si>
  <si>
    <t>Afecciones Médicas y Afecciones Quirúrgicas II</t>
  </si>
  <si>
    <t>Afecciones Médicas y Afecciones Quirúrgicas III</t>
  </si>
  <si>
    <t>Fundamentos y valoración de Fisioterapia</t>
  </si>
  <si>
    <t>Valoración en Fisioterapia</t>
  </si>
  <si>
    <t>Fundamentos en Fisioterapia</t>
  </si>
  <si>
    <t>Procedimientos Generales en Fisioterapia y Cinesiterapia</t>
  </si>
  <si>
    <t>Procedimientos Generales en Fisioterapia I</t>
  </si>
  <si>
    <t>Procedimientos Generales en Fisioterapia II</t>
  </si>
  <si>
    <t>Cinesiterapia</t>
  </si>
  <si>
    <t>Métodos Específicos de intervención en Fisioterapia</t>
  </si>
  <si>
    <t>Métodos Específicos de Intervención en Fisioterapia I</t>
  </si>
  <si>
    <t>Métodos Específicos de Intervención en Fisioterapia II</t>
  </si>
  <si>
    <t>Métodos Específicos de Intervención en Fisioterapia III</t>
  </si>
  <si>
    <t>Métodos Específicos de Intervención en Fisioterapia IV</t>
  </si>
  <si>
    <t>Fisioterapia en Especialidades Clínicas</t>
  </si>
  <si>
    <t>Fisioterapia en Especialidades Clínicas I</t>
  </si>
  <si>
    <t>Fisioterapia en Especialidades Clínicas II</t>
  </si>
  <si>
    <t>Fisioterapia Comunitaria y Gestión en Fisioterapia</t>
  </si>
  <si>
    <t>Prácticum Clínico (Prácticas externas)</t>
  </si>
  <si>
    <t>Prácticum Clínico I (9)</t>
  </si>
  <si>
    <t>Prácticum Clínico II (9)</t>
  </si>
  <si>
    <t>Prácticum Clínico III (12)</t>
  </si>
  <si>
    <t>Prácticum Clínico IV (12)</t>
  </si>
  <si>
    <t>Fisioterapia en Geriatría</t>
  </si>
  <si>
    <t>Fisioterapia de la Actividad Física y el Deporte</t>
  </si>
  <si>
    <t>Fisioterapia de la Postura y el Equilibrio</t>
  </si>
  <si>
    <t>Fisioterapia Manual Osteopática</t>
  </si>
  <si>
    <t>Masoterapia Especial</t>
  </si>
  <si>
    <t>Biología del Ejercicio</t>
  </si>
  <si>
    <t>Anatomía Humana a través de la imagen</t>
  </si>
  <si>
    <t>Fisioterapia Abdomino-Pélvico-Perineal</t>
  </si>
  <si>
    <t>Fisiología Neuromuscular y del Ejercicio Físico</t>
  </si>
  <si>
    <t>Desarrollo y Control Motor</t>
  </si>
  <si>
    <t>Terapias Complementarias en Fisioterapia</t>
  </si>
  <si>
    <t>Promoción y Educación para la Salud</t>
  </si>
  <si>
    <t>Actividades formativas y Metodologías docentes</t>
  </si>
  <si>
    <t>DATOS EN APLIC. RUCT</t>
  </si>
  <si>
    <t>Ponderación Mín.</t>
  </si>
  <si>
    <t>Ponderación Máx.</t>
  </si>
  <si>
    <t>A6</t>
  </si>
  <si>
    <t>Terapias complementarias en Fisioterapia</t>
  </si>
  <si>
    <t>Promoción y educación para la salud</t>
  </si>
  <si>
    <t>Desarrollo y control motor</t>
  </si>
  <si>
    <t>Metodología: 1,2,5,6,</t>
  </si>
  <si>
    <t>Metodología: 1,2,5,6,7,14,17</t>
  </si>
  <si>
    <t>Metodología: 1,2,5,6,7,8,9,14,16,17</t>
  </si>
  <si>
    <t>Metodología: 1,2,5,6,7,8,11,12</t>
  </si>
  <si>
    <t>Metodología: 1,2,3,5,6,10,14,17</t>
  </si>
  <si>
    <t>Metodología: 1,2,6,9,12,14,17,</t>
  </si>
  <si>
    <t>Metodología: 1,2,5,6,8,9,12,17</t>
  </si>
  <si>
    <t>Metodología: 1,2,6,8,9,10,13,17</t>
  </si>
  <si>
    <t>Metodología: 1,2,5,6,8,9,11,12,13,17</t>
  </si>
  <si>
    <t>Metodología: 1,2,5,6,7,8,13</t>
  </si>
  <si>
    <t>Metodología:1,2,5,11,14,17</t>
  </si>
  <si>
    <t>Metodología: 14,17,18 ,20</t>
  </si>
  <si>
    <t>Metodología: 14,17,18, 21,22</t>
  </si>
  <si>
    <t>Metodología: 1,2,5,6,7,8,11,12,13,16,17</t>
  </si>
  <si>
    <t>Metodología: 1,2,9,15,16,17</t>
  </si>
  <si>
    <t xml:space="preserve">Metodología: 1,2,9,15,16,17 </t>
  </si>
  <si>
    <t>Metodología: 1,2,5,6,9</t>
  </si>
  <si>
    <t>Metodología: 1, 2, 5, 8, 9, 11, 13</t>
  </si>
  <si>
    <t>Metodología: 1,5,7,9,11,14</t>
  </si>
  <si>
    <t>Metodología: 1,2, 9,14,17</t>
  </si>
  <si>
    <t>Metodología: 1,2,5,8,9,17</t>
  </si>
  <si>
    <t>Metodología: 1,2,5,7,9,11,17,19</t>
  </si>
  <si>
    <t>Metodología: 1,2,5,9,14</t>
  </si>
  <si>
    <t>Metodología: 1,2,7,9,15,16</t>
  </si>
  <si>
    <t>Metodología: 1,2,5,6,8,9,11</t>
  </si>
  <si>
    <t xml:space="preserve">Metodología: 1,2,6,7,8,9,11,13 </t>
  </si>
  <si>
    <t>Biomecánica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</si>
</sst>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9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3" applyNumberFormat="0" applyAlignment="0" applyProtection="0"/>
    <xf numFmtId="0" fontId="6" fillId="6" borderId="0" applyNumberFormat="0" applyBorder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3" fillId="2" borderId="2" xfId="3"/>
    <xf numFmtId="0" fontId="1" fillId="0" borderId="0" xfId="1"/>
    <xf numFmtId="9" fontId="3" fillId="2" borderId="2" xfId="3" applyNumberFormat="1"/>
    <xf numFmtId="0" fontId="2" fillId="0" borderId="1" xfId="2"/>
    <xf numFmtId="0" fontId="5" fillId="5" borderId="3" xfId="6" applyAlignment="1">
      <alignment horizontal="right"/>
    </xf>
    <xf numFmtId="0" fontId="5" fillId="5" borderId="3" xfId="6"/>
    <xf numFmtId="0" fontId="0" fillId="0" borderId="0" xfId="0" applyFill="1" applyBorder="1"/>
    <xf numFmtId="0" fontId="4" fillId="4" borderId="0" xfId="5" applyAlignment="1">
      <alignment horizontal="left"/>
    </xf>
    <xf numFmtId="0" fontId="6" fillId="6" borderId="0" xfId="7"/>
    <xf numFmtId="0" fontId="0" fillId="0" borderId="4" xfId="0" applyBorder="1" applyAlignment="1"/>
    <xf numFmtId="0" fontId="0" fillId="0" borderId="5" xfId="0" applyBorder="1" applyAlignment="1"/>
    <xf numFmtId="0" fontId="0" fillId="0" borderId="0" xfId="0"/>
    <xf numFmtId="0" fontId="4" fillId="3" borderId="0" xfId="4" applyAlignment="1"/>
    <xf numFmtId="0" fontId="0" fillId="0" borderId="6" xfId="0" applyBorder="1" applyAlignment="1"/>
    <xf numFmtId="0" fontId="5" fillId="5" borderId="7" xfId="6" applyBorder="1"/>
    <xf numFmtId="0" fontId="4" fillId="4" borderId="0" xfId="5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6" borderId="0" xfId="7" applyFont="1"/>
    <xf numFmtId="0" fontId="8" fillId="0" borderId="0" xfId="0" applyFont="1"/>
    <xf numFmtId="0" fontId="4" fillId="7" borderId="0" xfId="8"/>
    <xf numFmtId="0" fontId="7" fillId="6" borderId="0" xfId="7" applyFont="1"/>
    <xf numFmtId="0" fontId="6" fillId="6" borderId="3" xfId="7" applyBorder="1"/>
    <xf numFmtId="0" fontId="4" fillId="8" borderId="0" xfId="4" applyFill="1" applyAlignment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9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9" borderId="6" xfId="0" applyFill="1" applyBorder="1" applyAlignment="1"/>
    <xf numFmtId="0" fontId="13" fillId="9" borderId="0" xfId="0" applyFont="1" applyFill="1" applyBorder="1" applyAlignment="1">
      <alignment wrapText="1"/>
    </xf>
    <xf numFmtId="0" fontId="5" fillId="10" borderId="7" xfId="6" applyFill="1" applyBorder="1"/>
    <xf numFmtId="0" fontId="5" fillId="10" borderId="3" xfId="6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5" fillId="0" borderId="0" xfId="6" applyFill="1" applyBorder="1"/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5" fillId="10" borderId="3" xfId="6" applyFill="1" applyAlignment="1">
      <alignment horizontal="right"/>
    </xf>
    <xf numFmtId="0" fontId="5" fillId="11" borderId="11" xfId="0" applyFont="1" applyFill="1" applyBorder="1"/>
    <xf numFmtId="0" fontId="5" fillId="11" borderId="12" xfId="0" applyFont="1" applyFill="1" applyBorder="1"/>
    <xf numFmtId="0" fontId="3" fillId="12" borderId="2" xfId="0" applyFont="1" applyFill="1" applyBorder="1"/>
    <xf numFmtId="0" fontId="3" fillId="12" borderId="13" xfId="0" applyFont="1" applyFill="1" applyBorder="1"/>
    <xf numFmtId="9" fontId="3" fillId="12" borderId="14" xfId="0" applyNumberFormat="1" applyFont="1" applyFill="1" applyBorder="1"/>
    <xf numFmtId="0" fontId="17" fillId="5" borderId="3" xfId="6" applyFont="1" applyAlignment="1">
      <alignment horizontal="right"/>
    </xf>
    <xf numFmtId="0" fontId="7" fillId="0" borderId="6" xfId="0" applyFont="1" applyBorder="1" applyAlignment="1"/>
    <xf numFmtId="0" fontId="18" fillId="5" borderId="3" xfId="6" applyFont="1" applyAlignment="1">
      <alignment horizontal="right"/>
    </xf>
    <xf numFmtId="0" fontId="11" fillId="5" borderId="3" xfId="6" applyFont="1" applyAlignment="1">
      <alignment horizontal="right"/>
    </xf>
    <xf numFmtId="0" fontId="20" fillId="10" borderId="7" xfId="6" applyFont="1" applyFill="1" applyBorder="1"/>
    <xf numFmtId="0" fontId="20" fillId="10" borderId="3" xfId="6" applyFont="1" applyFill="1"/>
    <xf numFmtId="0" fontId="20" fillId="5" borderId="7" xfId="6" applyFont="1" applyBorder="1"/>
    <xf numFmtId="0" fontId="20" fillId="5" borderId="3" xfId="6" applyFont="1"/>
    <xf numFmtId="0" fontId="21" fillId="5" borderId="7" xfId="6" applyFont="1" applyBorder="1"/>
    <xf numFmtId="0" fontId="21" fillId="5" borderId="3" xfId="6" applyFont="1"/>
    <xf numFmtId="0" fontId="21" fillId="10" borderId="3" xfId="6" applyFont="1" applyFill="1"/>
    <xf numFmtId="0" fontId="5" fillId="10" borderId="7" xfId="6" applyFont="1" applyFill="1" applyBorder="1"/>
    <xf numFmtId="0" fontId="5" fillId="10" borderId="3" xfId="6" applyFont="1" applyFill="1"/>
    <xf numFmtId="0" fontId="17" fillId="10" borderId="3" xfId="6" applyFont="1" applyFill="1" applyAlignment="1">
      <alignment horizontal="right"/>
    </xf>
  </cellXfs>
  <cellStyles count="95">
    <cellStyle name="20% - Énfasis6" xfId="7" builtinId="50"/>
    <cellStyle name="Énfasis3" xfId="4" builtinId="37"/>
    <cellStyle name="Énfasis4" xfId="5" builtinId="41"/>
    <cellStyle name="Énfasis6" xfId="8" builtinId="49"/>
    <cellStyle name="Entrada" xfId="6" builtinId="20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Normal" xfId="0" builtinId="0"/>
    <cellStyle name="Salida" xfId="3" builtinId="21"/>
    <cellStyle name="Título" xfId="1" builtinId="15"/>
    <cellStyle name="Título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atos/Gestion/Ciencias%20salud/Calidad/ModificacionTitulos/Fisioterapia/PrimeraFase/Ficha%20%20%20%20%20%20-Asignatura_Fisiotera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 formativas"/>
      <sheetName val="Sistemas de evaluación"/>
    </sheetNames>
    <sheetDataSet>
      <sheetData sheetId="0">
        <row r="98">
          <cell r="B98" t="str">
            <v>Trabajo Fin de Grado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D189"/>
  <sheetViews>
    <sheetView topLeftCell="A178" zoomScale="90" zoomScaleNormal="90" zoomScalePageLayoutView="125" workbookViewId="0">
      <selection activeCell="B42" sqref="B42"/>
    </sheetView>
  </sheetViews>
  <sheetFormatPr baseColWidth="10" defaultRowHeight="15"/>
  <cols>
    <col min="1" max="1" width="4.7109375" customWidth="1"/>
    <col min="2" max="2" width="5" customWidth="1"/>
    <col min="3" max="3" width="6" style="13" bestFit="1" customWidth="1"/>
    <col min="4" max="4" width="8" customWidth="1"/>
    <col min="5" max="5" width="6.7109375" style="13" customWidth="1"/>
    <col min="6" max="6" width="5.140625" customWidth="1"/>
    <col min="7" max="7" width="6" customWidth="1"/>
    <col min="8" max="8" width="7" customWidth="1"/>
    <col min="9" max="9" width="7.7109375" customWidth="1"/>
    <col min="10" max="10" width="5.140625" bestFit="1" customWidth="1"/>
    <col min="11" max="11" width="6" bestFit="1" customWidth="1"/>
    <col min="12" max="13" width="7.42578125" customWidth="1"/>
    <col min="14" max="14" width="6.28515625" customWidth="1"/>
    <col min="15" max="15" width="5.7109375" customWidth="1"/>
    <col min="16" max="16" width="6.7109375" customWidth="1"/>
    <col min="17" max="17" width="7.140625" customWidth="1"/>
    <col min="18" max="18" width="11.140625" bestFit="1" customWidth="1"/>
    <col min="19" max="19" width="10" customWidth="1"/>
    <col min="20" max="24" width="10.85546875" style="35"/>
  </cols>
  <sheetData>
    <row r="1" spans="1:25" ht="22.5">
      <c r="A1" s="3" t="s">
        <v>24</v>
      </c>
      <c r="U1" s="8"/>
      <c r="V1" s="8"/>
      <c r="W1" s="8"/>
      <c r="X1" s="8"/>
      <c r="Y1" s="1"/>
    </row>
    <row r="2" spans="1:25" ht="20.25" thickBot="1">
      <c r="A2" s="5" t="s">
        <v>71</v>
      </c>
      <c r="U2" s="8"/>
      <c r="V2" s="8"/>
      <c r="W2" s="8"/>
      <c r="X2" s="8"/>
      <c r="Y2" s="1"/>
    </row>
    <row r="3" spans="1:25" ht="15.75" thickTop="1">
      <c r="U3" s="8"/>
      <c r="V3" s="8"/>
      <c r="W3" s="8"/>
      <c r="X3" s="8"/>
      <c r="Y3" s="1"/>
    </row>
    <row r="4" spans="1:25">
      <c r="A4" t="s">
        <v>0</v>
      </c>
      <c r="U4" s="8"/>
      <c r="V4" s="8"/>
      <c r="W4" s="8"/>
      <c r="X4" s="8"/>
      <c r="Y4" s="1"/>
    </row>
    <row r="5" spans="1:25">
      <c r="U5" s="8"/>
      <c r="V5" s="8"/>
      <c r="W5" s="8"/>
      <c r="X5" s="8"/>
      <c r="Y5" s="1"/>
    </row>
    <row r="6" spans="1:25" s="13" customFormat="1" ht="15.75" thickBot="1">
      <c r="A6" s="9" t="s">
        <v>25</v>
      </c>
      <c r="B6" s="9"/>
      <c r="C6" s="9"/>
      <c r="D6" s="9"/>
      <c r="E6" s="17"/>
      <c r="F6" s="17"/>
      <c r="G6" s="8"/>
      <c r="H6" s="1" t="s">
        <v>79</v>
      </c>
      <c r="I6" s="1"/>
      <c r="J6" s="1"/>
      <c r="K6" s="1"/>
      <c r="L6" s="1"/>
      <c r="M6" s="1"/>
      <c r="R6" s="23" t="s">
        <v>72</v>
      </c>
      <c r="S6" s="23"/>
      <c r="T6" s="35"/>
      <c r="U6" s="8"/>
      <c r="V6" s="8"/>
      <c r="W6" s="8"/>
      <c r="X6" s="8"/>
      <c r="Y6" s="1"/>
    </row>
    <row r="7" spans="1:25" s="13" customFormat="1">
      <c r="A7" s="1" t="s">
        <v>21</v>
      </c>
      <c r="B7" s="22" t="s">
        <v>26</v>
      </c>
      <c r="C7" s="15"/>
      <c r="D7" s="15"/>
      <c r="E7" s="12"/>
      <c r="F7" s="22" t="s">
        <v>27</v>
      </c>
      <c r="G7" s="15"/>
      <c r="H7" s="15"/>
      <c r="I7" s="12"/>
      <c r="J7" s="22"/>
      <c r="K7" s="15"/>
      <c r="L7" s="15"/>
      <c r="M7" s="12"/>
      <c r="N7" s="22"/>
      <c r="O7" s="15"/>
      <c r="P7" s="15"/>
      <c r="Q7" s="12"/>
      <c r="T7" s="35"/>
      <c r="U7" s="8"/>
      <c r="V7" s="8"/>
      <c r="W7" s="8"/>
      <c r="X7" s="8"/>
      <c r="Y7" s="1"/>
    </row>
    <row r="8" spans="1:25" s="13" customFormat="1" ht="15.75" thickBot="1">
      <c r="A8" s="1" t="s">
        <v>20</v>
      </c>
      <c r="B8" s="18" t="s">
        <v>19</v>
      </c>
      <c r="C8" s="19" t="s">
        <v>17</v>
      </c>
      <c r="D8" s="19" t="s">
        <v>11</v>
      </c>
      <c r="E8" s="20" t="s">
        <v>18</v>
      </c>
      <c r="F8" s="18" t="s">
        <v>19</v>
      </c>
      <c r="G8" s="19" t="s">
        <v>17</v>
      </c>
      <c r="H8" s="19" t="s">
        <v>11</v>
      </c>
      <c r="I8" s="20" t="s">
        <v>18</v>
      </c>
      <c r="J8" s="18" t="s">
        <v>19</v>
      </c>
      <c r="K8" s="19" t="s">
        <v>17</v>
      </c>
      <c r="L8" s="19" t="s">
        <v>11</v>
      </c>
      <c r="M8" s="20" t="s">
        <v>18</v>
      </c>
      <c r="N8" s="18" t="s">
        <v>19</v>
      </c>
      <c r="O8" s="19" t="s">
        <v>17</v>
      </c>
      <c r="P8" s="19" t="s">
        <v>11</v>
      </c>
      <c r="Q8" s="20" t="s">
        <v>18</v>
      </c>
      <c r="R8" s="8" t="s">
        <v>10</v>
      </c>
      <c r="S8" s="8" t="s">
        <v>22</v>
      </c>
      <c r="T8" s="35"/>
      <c r="U8" s="8"/>
      <c r="V8" s="8"/>
      <c r="W8" s="8"/>
      <c r="X8" s="8"/>
      <c r="Y8" s="1"/>
    </row>
    <row r="9" spans="1:25" s="13" customFormat="1" ht="15.75">
      <c r="A9" s="1" t="s">
        <v>1</v>
      </c>
      <c r="B9" s="59">
        <v>3</v>
      </c>
      <c r="C9" s="59">
        <v>75</v>
      </c>
      <c r="D9" s="59">
        <v>30</v>
      </c>
      <c r="E9" s="59">
        <v>45</v>
      </c>
      <c r="F9" s="59">
        <v>3</v>
      </c>
      <c r="G9" s="59">
        <v>75</v>
      </c>
      <c r="H9" s="59">
        <v>30</v>
      </c>
      <c r="I9" s="59">
        <v>45</v>
      </c>
      <c r="J9" s="33"/>
      <c r="K9" s="33"/>
      <c r="L9" s="33"/>
      <c r="M9" s="16"/>
      <c r="N9" s="16"/>
      <c r="O9" s="7"/>
      <c r="P9" s="7"/>
      <c r="Q9" s="7"/>
      <c r="R9" s="2">
        <f>+C9+G9+K9+O9</f>
        <v>150</v>
      </c>
      <c r="S9" s="4">
        <f>(D9+H9+L9+P9)/R9</f>
        <v>0.4</v>
      </c>
      <c r="T9" s="35"/>
      <c r="U9" s="8"/>
      <c r="V9" s="8"/>
      <c r="W9" s="8"/>
      <c r="X9" s="8"/>
      <c r="Y9" s="1"/>
    </row>
    <row r="10" spans="1:25" s="13" customFormat="1" ht="15.75">
      <c r="A10" s="1" t="s">
        <v>2</v>
      </c>
      <c r="B10" s="59">
        <v>3</v>
      </c>
      <c r="C10" s="59">
        <v>75</v>
      </c>
      <c r="D10" s="59">
        <v>30</v>
      </c>
      <c r="E10" s="59">
        <v>45</v>
      </c>
      <c r="F10" s="59">
        <v>3</v>
      </c>
      <c r="G10" s="59">
        <v>75</v>
      </c>
      <c r="H10" s="59">
        <v>30</v>
      </c>
      <c r="I10" s="59">
        <v>45</v>
      </c>
      <c r="J10" s="34"/>
      <c r="K10" s="33"/>
      <c r="L10" s="33"/>
      <c r="M10" s="16"/>
      <c r="N10" s="7"/>
      <c r="O10" s="7"/>
      <c r="P10" s="7"/>
      <c r="Q10" s="7"/>
      <c r="R10" s="2">
        <f t="shared" ref="R10:R12" si="0">+C10+G10+K10+O10</f>
        <v>150</v>
      </c>
      <c r="S10" s="4">
        <f t="shared" ref="S10:S12" si="1">(D10+H10+L10+P10)/R10</f>
        <v>0.4</v>
      </c>
      <c r="T10" s="35"/>
      <c r="U10" s="8"/>
      <c r="V10" s="8"/>
      <c r="W10" s="8"/>
      <c r="X10" s="8"/>
      <c r="Y10" s="1"/>
    </row>
    <row r="11" spans="1:25" s="13" customFormat="1" ht="15.75">
      <c r="A11" s="8" t="s">
        <v>3</v>
      </c>
      <c r="B11" s="60"/>
      <c r="C11" s="59"/>
      <c r="D11" s="59"/>
      <c r="E11" s="59"/>
      <c r="F11" s="60"/>
      <c r="G11" s="59"/>
      <c r="H11" s="59"/>
      <c r="I11" s="59"/>
      <c r="J11" s="34"/>
      <c r="K11" s="33"/>
      <c r="L11" s="33"/>
      <c r="M11" s="16"/>
      <c r="N11" s="7"/>
      <c r="O11" s="7"/>
      <c r="P11" s="7"/>
      <c r="Q11" s="7"/>
      <c r="R11" s="2">
        <f t="shared" si="0"/>
        <v>0</v>
      </c>
      <c r="S11" s="4" t="e">
        <f t="shared" si="1"/>
        <v>#DIV/0!</v>
      </c>
      <c r="T11" s="35"/>
      <c r="U11" s="8"/>
      <c r="V11" s="8"/>
      <c r="W11" s="8"/>
      <c r="X11" s="8"/>
      <c r="Y11" s="1"/>
    </row>
    <row r="12" spans="1:25" s="13" customFormat="1" ht="15.75">
      <c r="A12" s="8" t="s">
        <v>75</v>
      </c>
      <c r="B12" s="60"/>
      <c r="C12" s="60"/>
      <c r="D12" s="60"/>
      <c r="E12" s="60"/>
      <c r="F12" s="60"/>
      <c r="G12" s="60"/>
      <c r="H12" s="60"/>
      <c r="I12" s="60"/>
      <c r="J12" s="34"/>
      <c r="K12" s="34"/>
      <c r="L12" s="34"/>
      <c r="M12" s="7"/>
      <c r="N12" s="7"/>
      <c r="O12" s="7"/>
      <c r="P12" s="7"/>
      <c r="Q12" s="7"/>
      <c r="R12" s="2">
        <f t="shared" si="0"/>
        <v>0</v>
      </c>
      <c r="S12" s="4" t="e">
        <f t="shared" si="1"/>
        <v>#DIV/0!</v>
      </c>
      <c r="T12" s="35"/>
      <c r="U12" s="8"/>
      <c r="V12" s="8"/>
      <c r="W12" s="8"/>
      <c r="X12" s="8"/>
      <c r="Y12" s="1"/>
    </row>
    <row r="13" spans="1:25" ht="15.75" thickBot="1">
      <c r="A13" s="9" t="s">
        <v>28</v>
      </c>
      <c r="B13" s="9"/>
      <c r="C13" s="9"/>
      <c r="D13" s="9"/>
      <c r="E13" s="17"/>
      <c r="F13" s="17"/>
      <c r="G13" s="8"/>
      <c r="H13" s="1" t="s">
        <v>80</v>
      </c>
      <c r="I13" s="1"/>
      <c r="J13" s="1"/>
      <c r="K13" s="1"/>
      <c r="L13" s="1"/>
      <c r="M13" s="1"/>
      <c r="N13" s="13"/>
      <c r="O13" s="13"/>
      <c r="R13">
        <f>SUM(R9:R12)</f>
        <v>300</v>
      </c>
      <c r="U13" s="8"/>
      <c r="V13" s="8"/>
      <c r="W13" s="8"/>
      <c r="X13" s="8"/>
      <c r="Y13" s="1"/>
    </row>
    <row r="14" spans="1:25">
      <c r="A14" s="1" t="s">
        <v>21</v>
      </c>
      <c r="B14" s="11" t="str">
        <f>+A13</f>
        <v>Fisiología</v>
      </c>
      <c r="C14" s="15"/>
      <c r="D14" s="15"/>
      <c r="E14" s="12"/>
      <c r="F14" s="11"/>
      <c r="G14" s="15"/>
      <c r="H14" s="15"/>
      <c r="I14" s="12"/>
      <c r="J14" s="11"/>
      <c r="K14" s="15"/>
      <c r="L14" s="15"/>
      <c r="M14" s="12"/>
      <c r="N14" s="11"/>
      <c r="O14" s="15"/>
      <c r="P14" s="15"/>
      <c r="Q14" s="12"/>
      <c r="U14" s="8"/>
      <c r="V14" s="8"/>
      <c r="W14" s="8"/>
      <c r="X14" s="8"/>
      <c r="Y14" s="1"/>
    </row>
    <row r="15" spans="1:25" ht="15.75" thickBot="1">
      <c r="A15" s="1" t="s">
        <v>20</v>
      </c>
      <c r="B15" s="18" t="s">
        <v>19</v>
      </c>
      <c r="C15" s="19" t="s">
        <v>17</v>
      </c>
      <c r="D15" s="19" t="s">
        <v>11</v>
      </c>
      <c r="E15" s="20" t="s">
        <v>18</v>
      </c>
      <c r="F15" s="18" t="s">
        <v>19</v>
      </c>
      <c r="G15" s="19" t="s">
        <v>17</v>
      </c>
      <c r="H15" s="19" t="s">
        <v>11</v>
      </c>
      <c r="I15" s="20" t="s">
        <v>18</v>
      </c>
      <c r="J15" s="18" t="s">
        <v>19</v>
      </c>
      <c r="K15" s="19" t="s">
        <v>17</v>
      </c>
      <c r="L15" s="19" t="s">
        <v>11</v>
      </c>
      <c r="M15" s="20" t="s">
        <v>18</v>
      </c>
      <c r="N15" s="18" t="s">
        <v>19</v>
      </c>
      <c r="O15" s="19" t="s">
        <v>17</v>
      </c>
      <c r="P15" s="19" t="s">
        <v>11</v>
      </c>
      <c r="Q15" s="20" t="s">
        <v>18</v>
      </c>
      <c r="R15" s="8" t="s">
        <v>10</v>
      </c>
      <c r="S15" s="8" t="s">
        <v>22</v>
      </c>
      <c r="U15" s="8"/>
      <c r="V15" s="8"/>
      <c r="W15" s="8"/>
      <c r="X15" s="8"/>
      <c r="Y15" s="1"/>
    </row>
    <row r="16" spans="1:25">
      <c r="A16" s="1" t="s">
        <v>1</v>
      </c>
      <c r="B16" s="16">
        <v>4</v>
      </c>
      <c r="C16" s="16">
        <v>100</v>
      </c>
      <c r="D16" s="16">
        <v>40</v>
      </c>
      <c r="E16" s="16">
        <v>60</v>
      </c>
      <c r="F16" s="16"/>
      <c r="G16" s="16"/>
      <c r="H16" s="16"/>
      <c r="I16" s="16"/>
      <c r="J16" s="16"/>
      <c r="K16" s="16"/>
      <c r="L16" s="16"/>
      <c r="M16" s="16"/>
      <c r="N16" s="7"/>
      <c r="O16" s="7"/>
      <c r="P16" s="7"/>
      <c r="Q16" s="7"/>
      <c r="R16" s="2">
        <f>+C16+G16+K16+O16</f>
        <v>100</v>
      </c>
      <c r="S16" s="4">
        <f>(D16+H16+L16+P16)/R16</f>
        <v>0.4</v>
      </c>
      <c r="U16" s="8"/>
      <c r="V16" s="8"/>
      <c r="W16" s="8"/>
      <c r="X16" s="8"/>
      <c r="Y16" s="1"/>
    </row>
    <row r="17" spans="1:25">
      <c r="A17" s="1" t="s">
        <v>2</v>
      </c>
      <c r="B17" s="7">
        <v>1.2</v>
      </c>
      <c r="C17" s="16">
        <v>30</v>
      </c>
      <c r="D17" s="16">
        <v>20</v>
      </c>
      <c r="E17" s="16">
        <v>10</v>
      </c>
      <c r="F17" s="7"/>
      <c r="G17" s="16"/>
      <c r="H17" s="16"/>
      <c r="I17" s="16"/>
      <c r="J17" s="7"/>
      <c r="K17" s="7"/>
      <c r="L17" s="7"/>
      <c r="M17" s="7"/>
      <c r="N17" s="7"/>
      <c r="O17" s="7"/>
      <c r="P17" s="7"/>
      <c r="Q17" s="7"/>
      <c r="R17" s="2">
        <f t="shared" ref="R17:R19" si="2">+C17+G17+K17+O17</f>
        <v>30</v>
      </c>
      <c r="S17" s="4">
        <f t="shared" ref="S17:S19" si="3">(D17+H17+L17+P17)/R17</f>
        <v>0.66666666666666663</v>
      </c>
      <c r="U17" s="8"/>
      <c r="V17" s="8"/>
      <c r="W17" s="8"/>
      <c r="X17" s="8"/>
      <c r="Y17" s="1"/>
    </row>
    <row r="18" spans="1:25">
      <c r="A18" s="8" t="s">
        <v>3</v>
      </c>
      <c r="B18" s="7">
        <v>0.5</v>
      </c>
      <c r="C18" s="16">
        <v>12.5</v>
      </c>
      <c r="D18" s="16">
        <v>1</v>
      </c>
      <c r="E18" s="16">
        <v>11.5</v>
      </c>
      <c r="F18" s="7"/>
      <c r="G18" s="16"/>
      <c r="H18" s="16"/>
      <c r="I18" s="16"/>
      <c r="J18" s="7"/>
      <c r="K18" s="7"/>
      <c r="L18" s="7"/>
      <c r="M18" s="7"/>
      <c r="N18" s="7"/>
      <c r="O18" s="7"/>
      <c r="P18" s="7"/>
      <c r="Q18" s="7"/>
      <c r="R18" s="2">
        <f t="shared" si="2"/>
        <v>12.5</v>
      </c>
      <c r="S18" s="4">
        <f t="shared" si="3"/>
        <v>0.08</v>
      </c>
      <c r="U18" s="8"/>
      <c r="V18" s="8"/>
      <c r="W18" s="8"/>
      <c r="X18" s="8"/>
      <c r="Y18" s="1"/>
    </row>
    <row r="19" spans="1:25">
      <c r="A19" s="8" t="s">
        <v>75</v>
      </c>
      <c r="B19" s="7">
        <v>0.3</v>
      </c>
      <c r="C19" s="7">
        <v>7.5</v>
      </c>
      <c r="D19" s="7">
        <v>7.5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">
        <f t="shared" si="2"/>
        <v>7.5</v>
      </c>
      <c r="S19" s="4">
        <f t="shared" si="3"/>
        <v>1</v>
      </c>
      <c r="U19" s="8"/>
      <c r="V19" s="8"/>
      <c r="W19" s="8"/>
      <c r="X19" s="8"/>
      <c r="Y19" s="1"/>
    </row>
    <row r="20" spans="1:25" ht="15.75" thickBot="1">
      <c r="A20" s="9" t="s">
        <v>29</v>
      </c>
      <c r="B20" s="9"/>
      <c r="C20" s="9"/>
      <c r="D20" s="9"/>
      <c r="E20" s="17"/>
      <c r="F20" s="17"/>
      <c r="G20" s="8"/>
      <c r="H20" s="1" t="s">
        <v>81</v>
      </c>
      <c r="I20" s="1"/>
      <c r="J20" s="1"/>
      <c r="K20" s="1"/>
      <c r="L20" s="1"/>
      <c r="M20" s="1"/>
      <c r="N20" s="13"/>
      <c r="O20" s="13"/>
      <c r="P20" s="13"/>
      <c r="Q20" s="13"/>
      <c r="R20" s="13">
        <f>SUM(R16:R19)</f>
        <v>150</v>
      </c>
      <c r="S20" s="13"/>
      <c r="U20" s="8"/>
      <c r="V20" s="8"/>
      <c r="W20" s="8"/>
      <c r="X20" s="8"/>
      <c r="Y20" s="1"/>
    </row>
    <row r="21" spans="1:25">
      <c r="A21" s="1" t="s">
        <v>21</v>
      </c>
      <c r="B21" s="11" t="s">
        <v>30</v>
      </c>
      <c r="C21" s="15"/>
      <c r="D21" s="15"/>
      <c r="E21" s="12"/>
      <c r="F21" s="11"/>
      <c r="G21" s="15"/>
      <c r="H21" s="15"/>
      <c r="I21" s="12"/>
      <c r="J21" s="11"/>
      <c r="K21" s="15"/>
      <c r="L21" s="15"/>
      <c r="M21" s="12"/>
      <c r="N21" s="11"/>
      <c r="O21" s="15"/>
      <c r="P21" s="15"/>
      <c r="Q21" s="12"/>
      <c r="R21" s="13"/>
      <c r="S21" s="13"/>
      <c r="U21" s="8"/>
      <c r="V21" s="8"/>
      <c r="W21" s="8"/>
      <c r="X21" s="8"/>
      <c r="Y21" s="1"/>
    </row>
    <row r="22" spans="1:25" ht="15.75" thickBot="1">
      <c r="A22" s="1" t="s">
        <v>20</v>
      </c>
      <c r="B22" s="18" t="s">
        <v>19</v>
      </c>
      <c r="C22" s="19" t="s">
        <v>17</v>
      </c>
      <c r="D22" s="19" t="s">
        <v>11</v>
      </c>
      <c r="E22" s="20" t="s">
        <v>18</v>
      </c>
      <c r="F22" s="18" t="s">
        <v>19</v>
      </c>
      <c r="G22" s="19" t="s">
        <v>17</v>
      </c>
      <c r="H22" s="19" t="s">
        <v>11</v>
      </c>
      <c r="I22" s="20" t="s">
        <v>18</v>
      </c>
      <c r="J22" s="18" t="s">
        <v>19</v>
      </c>
      <c r="K22" s="19" t="s">
        <v>17</v>
      </c>
      <c r="L22" s="19" t="s">
        <v>11</v>
      </c>
      <c r="M22" s="20" t="s">
        <v>18</v>
      </c>
      <c r="N22" s="18" t="s">
        <v>19</v>
      </c>
      <c r="O22" s="19" t="s">
        <v>17</v>
      </c>
      <c r="P22" s="19" t="s">
        <v>11</v>
      </c>
      <c r="Q22" s="20" t="s">
        <v>18</v>
      </c>
      <c r="R22" s="8" t="s">
        <v>10</v>
      </c>
      <c r="S22" s="8" t="s">
        <v>22</v>
      </c>
      <c r="U22" s="8"/>
      <c r="V22" s="8"/>
      <c r="W22" s="8"/>
      <c r="X22" s="8"/>
      <c r="Y22" s="1"/>
    </row>
    <row r="23" spans="1:25" ht="15.75">
      <c r="A23" s="1" t="s">
        <v>1</v>
      </c>
      <c r="B23" s="59">
        <v>3.5</v>
      </c>
      <c r="C23" s="59">
        <v>87.5</v>
      </c>
      <c r="D23" s="59">
        <v>35</v>
      </c>
      <c r="E23" s="59">
        <v>52.5</v>
      </c>
      <c r="F23" s="16"/>
      <c r="G23" s="16"/>
      <c r="H23" s="16"/>
      <c r="I23" s="16"/>
      <c r="J23" s="16"/>
      <c r="K23" s="16"/>
      <c r="L23" s="16"/>
      <c r="M23" s="16"/>
      <c r="N23" s="7"/>
      <c r="O23" s="7"/>
      <c r="P23" s="7"/>
      <c r="Q23" s="7"/>
      <c r="R23" s="2">
        <f>+C23+G23+K23+O23</f>
        <v>87.5</v>
      </c>
      <c r="S23" s="4">
        <f>(D23+H23+L23+P23)/R23</f>
        <v>0.4</v>
      </c>
      <c r="U23" s="8"/>
      <c r="V23" s="8"/>
      <c r="W23" s="8"/>
      <c r="X23" s="8"/>
      <c r="Y23" s="1"/>
    </row>
    <row r="24" spans="1:25" ht="15.75">
      <c r="A24" s="1" t="s">
        <v>2</v>
      </c>
      <c r="B24" s="59">
        <v>2.2000000000000002</v>
      </c>
      <c r="C24" s="59">
        <v>55</v>
      </c>
      <c r="D24" s="59">
        <v>22</v>
      </c>
      <c r="E24" s="59">
        <v>33</v>
      </c>
      <c r="F24" s="7"/>
      <c r="G24" s="16"/>
      <c r="H24" s="16"/>
      <c r="I24" s="16"/>
      <c r="J24" s="7"/>
      <c r="K24" s="16"/>
      <c r="L24" s="16"/>
      <c r="M24" s="16"/>
      <c r="N24" s="7"/>
      <c r="O24" s="7"/>
      <c r="P24" s="7"/>
      <c r="Q24" s="7"/>
      <c r="R24" s="2">
        <f t="shared" ref="R24:R26" si="4">+C24+G24+K24+O24</f>
        <v>55</v>
      </c>
      <c r="S24" s="4">
        <f t="shared" ref="S24:S26" si="5">(D24+H24+L24+P24)/R24</f>
        <v>0.4</v>
      </c>
      <c r="U24" s="8"/>
      <c r="V24" s="8"/>
      <c r="W24" s="8"/>
      <c r="X24" s="8"/>
      <c r="Y24" s="1"/>
    </row>
    <row r="25" spans="1:25" ht="15.75">
      <c r="A25" s="8" t="s">
        <v>3</v>
      </c>
      <c r="B25" s="59">
        <v>0.3</v>
      </c>
      <c r="C25" s="59">
        <v>7.5</v>
      </c>
      <c r="D25" s="59">
        <v>3</v>
      </c>
      <c r="E25" s="59">
        <v>4.5</v>
      </c>
      <c r="F25" s="7"/>
      <c r="G25" s="16"/>
      <c r="H25" s="16"/>
      <c r="I25" s="16"/>
      <c r="J25" s="7"/>
      <c r="K25" s="16"/>
      <c r="L25" s="16"/>
      <c r="M25" s="16"/>
      <c r="N25" s="7"/>
      <c r="O25" s="7"/>
      <c r="P25" s="7"/>
      <c r="Q25" s="7"/>
      <c r="R25" s="2">
        <f t="shared" si="4"/>
        <v>7.5</v>
      </c>
      <c r="S25" s="4">
        <f t="shared" si="5"/>
        <v>0.4</v>
      </c>
      <c r="U25" s="8"/>
      <c r="V25" s="8"/>
      <c r="W25" s="8"/>
      <c r="X25" s="8"/>
      <c r="Y25" s="1"/>
    </row>
    <row r="26" spans="1:25" ht="15.75">
      <c r="A26" s="8" t="s">
        <v>75</v>
      </c>
      <c r="B26" s="64"/>
      <c r="C26" s="64"/>
      <c r="D26" s="64"/>
      <c r="E26" s="6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">
        <f t="shared" si="4"/>
        <v>0</v>
      </c>
      <c r="S26" s="4" t="e">
        <f t="shared" si="5"/>
        <v>#DIV/0!</v>
      </c>
      <c r="U26" s="8"/>
      <c r="V26" s="8"/>
      <c r="W26" s="8"/>
      <c r="X26" s="8"/>
      <c r="Y26" s="1"/>
    </row>
    <row r="27" spans="1:25" ht="15.75" thickBot="1">
      <c r="A27" s="9" t="s">
        <v>31</v>
      </c>
      <c r="B27" s="9"/>
      <c r="C27" s="9"/>
      <c r="D27" s="9"/>
      <c r="E27" s="17"/>
      <c r="F27" s="17"/>
      <c r="G27" s="8"/>
      <c r="H27" s="1" t="s">
        <v>82</v>
      </c>
      <c r="I27" s="1"/>
      <c r="J27" s="1"/>
      <c r="K27" s="1"/>
      <c r="L27" s="1"/>
      <c r="M27" s="1"/>
      <c r="N27" s="13"/>
      <c r="O27" s="13"/>
      <c r="P27" s="13"/>
      <c r="Q27" s="13">
        <f>SUM(B23:B25)</f>
        <v>6</v>
      </c>
      <c r="R27" s="13">
        <f>SUM(R23:R26)</f>
        <v>150</v>
      </c>
      <c r="S27" s="13"/>
      <c r="U27" s="8"/>
      <c r="V27" s="8"/>
      <c r="W27" s="8"/>
      <c r="X27" s="8"/>
      <c r="Y27" s="1"/>
    </row>
    <row r="28" spans="1:25">
      <c r="A28" s="1" t="s">
        <v>21</v>
      </c>
      <c r="B28" s="22" t="s">
        <v>31</v>
      </c>
      <c r="C28" s="15"/>
      <c r="D28" s="15"/>
      <c r="E28" s="12"/>
      <c r="F28" s="22"/>
      <c r="G28" s="15"/>
      <c r="H28" s="15"/>
      <c r="I28" s="12"/>
      <c r="J28" s="11"/>
      <c r="K28" s="15"/>
      <c r="L28" s="15"/>
      <c r="M28" s="12"/>
      <c r="N28" s="11"/>
      <c r="O28" s="15"/>
      <c r="P28" s="15"/>
      <c r="Q28" s="12"/>
      <c r="R28" s="13"/>
      <c r="S28" s="13"/>
      <c r="U28" s="8"/>
      <c r="V28" s="8"/>
      <c r="W28" s="8"/>
      <c r="X28" s="8"/>
      <c r="Y28" s="1"/>
    </row>
    <row r="29" spans="1:25" ht="15.75" thickBot="1">
      <c r="A29" s="1" t="s">
        <v>20</v>
      </c>
      <c r="B29" s="18" t="s">
        <v>19</v>
      </c>
      <c r="C29" s="19" t="s">
        <v>17</v>
      </c>
      <c r="D29" s="19" t="s">
        <v>11</v>
      </c>
      <c r="E29" s="20" t="s">
        <v>18</v>
      </c>
      <c r="F29" s="18" t="s">
        <v>19</v>
      </c>
      <c r="G29" s="19" t="s">
        <v>17</v>
      </c>
      <c r="H29" s="19" t="s">
        <v>11</v>
      </c>
      <c r="I29" s="20" t="s">
        <v>18</v>
      </c>
      <c r="J29" s="18" t="s">
        <v>19</v>
      </c>
      <c r="K29" s="19" t="s">
        <v>17</v>
      </c>
      <c r="L29" s="19" t="s">
        <v>11</v>
      </c>
      <c r="M29" s="20" t="s">
        <v>18</v>
      </c>
      <c r="N29" s="18" t="s">
        <v>19</v>
      </c>
      <c r="O29" s="19" t="s">
        <v>17</v>
      </c>
      <c r="P29" s="19" t="s">
        <v>11</v>
      </c>
      <c r="Q29" s="20" t="s">
        <v>18</v>
      </c>
      <c r="R29" s="8" t="s">
        <v>10</v>
      </c>
      <c r="S29" s="8" t="s">
        <v>22</v>
      </c>
      <c r="U29" s="8"/>
      <c r="V29" s="8"/>
      <c r="W29" s="8"/>
      <c r="X29" s="8"/>
      <c r="Y29" s="1"/>
    </row>
    <row r="30" spans="1:25" ht="15.75">
      <c r="A30" s="1" t="s">
        <v>1</v>
      </c>
      <c r="B30" s="59">
        <v>4</v>
      </c>
      <c r="C30" s="59">
        <v>100</v>
      </c>
      <c r="D30" s="59">
        <v>40</v>
      </c>
      <c r="E30" s="59">
        <v>60</v>
      </c>
      <c r="F30" s="16"/>
      <c r="G30" s="16"/>
      <c r="H30" s="16"/>
      <c r="I30" s="16"/>
      <c r="J30" s="16"/>
      <c r="K30" s="16"/>
      <c r="L30" s="16"/>
      <c r="M30" s="16"/>
      <c r="N30" s="7"/>
      <c r="O30" s="7"/>
      <c r="P30" s="7"/>
      <c r="Q30" s="7"/>
      <c r="R30" s="2">
        <f>+C30+G30+K30+O30</f>
        <v>100</v>
      </c>
      <c r="S30" s="4">
        <f>(D30+H30+L30+P30)/R30</f>
        <v>0.4</v>
      </c>
      <c r="U30" s="8"/>
      <c r="V30" s="8"/>
      <c r="W30" s="8"/>
      <c r="X30" s="8"/>
      <c r="Y30" s="1"/>
    </row>
    <row r="31" spans="1:25" ht="15.75">
      <c r="A31" s="1" t="s">
        <v>2</v>
      </c>
      <c r="B31" s="59">
        <v>1.5</v>
      </c>
      <c r="C31" s="59">
        <v>37.5</v>
      </c>
      <c r="D31" s="59">
        <v>15</v>
      </c>
      <c r="E31" s="59">
        <v>22.5</v>
      </c>
      <c r="F31" s="7"/>
      <c r="G31" s="16"/>
      <c r="H31" s="16"/>
      <c r="I31" s="16"/>
      <c r="J31" s="7"/>
      <c r="K31" s="7"/>
      <c r="L31" s="7"/>
      <c r="M31" s="7"/>
      <c r="N31" s="7"/>
      <c r="O31" s="7"/>
      <c r="P31" s="7"/>
      <c r="Q31" s="7"/>
      <c r="R31" s="2">
        <f t="shared" ref="R31:R33" si="6">+C31+G31+K31+O31</f>
        <v>37.5</v>
      </c>
      <c r="S31" s="4">
        <f t="shared" ref="S31:S33" si="7">(D31+H31+L31+P31)/R31</f>
        <v>0.4</v>
      </c>
      <c r="U31" s="8"/>
      <c r="V31" s="38"/>
      <c r="W31" s="38"/>
      <c r="X31" s="38"/>
      <c r="Y31" s="1"/>
    </row>
    <row r="32" spans="1:25" ht="15.75">
      <c r="A32" s="8" t="s">
        <v>3</v>
      </c>
      <c r="B32" s="59">
        <v>0.5</v>
      </c>
      <c r="C32" s="59">
        <v>12.5</v>
      </c>
      <c r="D32" s="59">
        <v>5</v>
      </c>
      <c r="E32" s="59">
        <v>7.5</v>
      </c>
      <c r="F32" s="7"/>
      <c r="G32" s="16"/>
      <c r="H32" s="16"/>
      <c r="I32" s="16"/>
      <c r="J32" s="7"/>
      <c r="K32" s="7"/>
      <c r="L32" s="7"/>
      <c r="M32" s="7"/>
      <c r="N32" s="7"/>
      <c r="O32" s="7"/>
      <c r="P32" s="7"/>
      <c r="Q32" s="7"/>
      <c r="R32" s="2">
        <f t="shared" si="6"/>
        <v>12.5</v>
      </c>
      <c r="S32" s="4">
        <f t="shared" si="7"/>
        <v>0.4</v>
      </c>
      <c r="U32" s="8"/>
      <c r="V32" s="38"/>
      <c r="W32" s="38"/>
      <c r="X32" s="38"/>
      <c r="Y32" s="1"/>
    </row>
    <row r="33" spans="1:25" ht="15.75">
      <c r="A33" s="8" t="s">
        <v>75</v>
      </c>
      <c r="B33" s="64"/>
      <c r="C33" s="65"/>
      <c r="D33" s="65"/>
      <c r="E33" s="6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2">
        <f t="shared" si="6"/>
        <v>0</v>
      </c>
      <c r="S33" s="4" t="e">
        <f t="shared" si="7"/>
        <v>#DIV/0!</v>
      </c>
      <c r="U33" s="8"/>
      <c r="V33" s="38"/>
      <c r="W33" s="38"/>
      <c r="X33" s="38"/>
      <c r="Y33" s="1"/>
    </row>
    <row r="34" spans="1:25" ht="15.75" thickBot="1">
      <c r="A34" s="9" t="s">
        <v>32</v>
      </c>
      <c r="B34" s="9"/>
      <c r="C34" s="9"/>
      <c r="D34" s="9"/>
      <c r="E34" s="17"/>
      <c r="F34" s="17"/>
      <c r="G34" s="8"/>
      <c r="H34" s="1" t="s">
        <v>83</v>
      </c>
      <c r="I34" s="1"/>
      <c r="J34" s="1"/>
      <c r="K34" s="1"/>
      <c r="L34" s="1"/>
      <c r="M34" s="1"/>
      <c r="N34" s="13"/>
      <c r="O34" s="13"/>
      <c r="P34" s="13"/>
      <c r="Q34" s="13">
        <f>9*25</f>
        <v>225</v>
      </c>
      <c r="R34" s="13">
        <f>SUM(R30:R33)</f>
        <v>150</v>
      </c>
      <c r="S34" s="13"/>
      <c r="U34" s="8"/>
      <c r="V34" s="39"/>
      <c r="W34" s="38"/>
      <c r="X34" s="38"/>
      <c r="Y34" s="1"/>
    </row>
    <row r="35" spans="1:25">
      <c r="A35" s="1" t="s">
        <v>21</v>
      </c>
      <c r="B35" s="11" t="str">
        <f>+A34</f>
        <v>Estadística</v>
      </c>
      <c r="C35" s="15"/>
      <c r="D35" s="15"/>
      <c r="E35" s="12"/>
      <c r="F35" s="11"/>
      <c r="G35" s="15"/>
      <c r="H35" s="15"/>
      <c r="I35" s="12"/>
      <c r="J35" s="11"/>
      <c r="K35" s="15"/>
      <c r="L35" s="15"/>
      <c r="M35" s="12"/>
      <c r="N35" s="11"/>
      <c r="O35" s="15"/>
      <c r="P35" s="15"/>
      <c r="Q35" s="12"/>
      <c r="R35" s="13"/>
      <c r="S35" s="13"/>
      <c r="U35" s="8"/>
      <c r="V35" s="40"/>
      <c r="W35" s="38"/>
      <c r="X35" s="40"/>
      <c r="Y35" s="1"/>
    </row>
    <row r="36" spans="1:25" ht="15.75" thickBot="1">
      <c r="A36" s="1" t="s">
        <v>20</v>
      </c>
      <c r="B36" s="18" t="s">
        <v>19</v>
      </c>
      <c r="C36" s="19" t="s">
        <v>17</v>
      </c>
      <c r="D36" s="19" t="s">
        <v>11</v>
      </c>
      <c r="E36" s="20" t="s">
        <v>18</v>
      </c>
      <c r="F36" s="18" t="s">
        <v>19</v>
      </c>
      <c r="G36" s="19" t="s">
        <v>17</v>
      </c>
      <c r="H36" s="19" t="s">
        <v>11</v>
      </c>
      <c r="I36" s="20" t="s">
        <v>18</v>
      </c>
      <c r="J36" s="18" t="s">
        <v>19</v>
      </c>
      <c r="K36" s="19" t="s">
        <v>17</v>
      </c>
      <c r="L36" s="19" t="s">
        <v>11</v>
      </c>
      <c r="M36" s="20" t="s">
        <v>18</v>
      </c>
      <c r="N36" s="18" t="s">
        <v>19</v>
      </c>
      <c r="O36" s="19" t="s">
        <v>17</v>
      </c>
      <c r="P36" s="19" t="s">
        <v>11</v>
      </c>
      <c r="Q36" s="20" t="s">
        <v>18</v>
      </c>
      <c r="R36" s="8" t="s">
        <v>10</v>
      </c>
      <c r="S36" s="8" t="s">
        <v>22</v>
      </c>
      <c r="U36" s="8"/>
      <c r="V36" s="40"/>
      <c r="W36" s="38"/>
      <c r="X36" s="40"/>
      <c r="Y36" s="1"/>
    </row>
    <row r="37" spans="1:25" ht="15.75">
      <c r="A37" s="1" t="s">
        <v>1</v>
      </c>
      <c r="B37" s="61">
        <v>4</v>
      </c>
      <c r="C37" s="61">
        <v>100</v>
      </c>
      <c r="D37" s="61">
        <v>40</v>
      </c>
      <c r="E37" s="61">
        <v>60</v>
      </c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2">
        <v>110</v>
      </c>
      <c r="S37" s="4">
        <f>(D37+H37+L37+P37)/R37</f>
        <v>0.36363636363636365</v>
      </c>
      <c r="U37" s="8"/>
      <c r="V37" s="8"/>
      <c r="W37" s="8"/>
      <c r="X37" s="8"/>
      <c r="Y37" s="1"/>
    </row>
    <row r="38" spans="1:25" ht="15.75">
      <c r="A38" s="1" t="s">
        <v>2</v>
      </c>
      <c r="B38" s="61">
        <v>1.6</v>
      </c>
      <c r="C38" s="61">
        <v>40</v>
      </c>
      <c r="D38" s="61">
        <v>15</v>
      </c>
      <c r="E38" s="61">
        <v>25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3">
        <v>40</v>
      </c>
      <c r="S38" s="4">
        <f>(D38+H38+L38+P38)/R38</f>
        <v>0.375</v>
      </c>
      <c r="U38" s="8"/>
      <c r="V38" s="8"/>
      <c r="W38" s="8"/>
      <c r="X38" s="8"/>
      <c r="Y38" s="1"/>
    </row>
    <row r="39" spans="1:25" ht="15.75">
      <c r="A39" s="8" t="s">
        <v>3</v>
      </c>
      <c r="B39" s="61">
        <v>0.4</v>
      </c>
      <c r="C39" s="61">
        <v>10</v>
      </c>
      <c r="D39" s="61">
        <v>5</v>
      </c>
      <c r="E39" s="61">
        <v>5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3">
        <v>0</v>
      </c>
      <c r="S39" s="54" t="e">
        <v>#DIV/0!</v>
      </c>
      <c r="U39" s="8"/>
      <c r="V39" s="38"/>
      <c r="W39" s="38"/>
      <c r="X39" s="8"/>
      <c r="Y39" s="1"/>
    </row>
    <row r="40" spans="1:25" ht="15.75">
      <c r="A40" s="8" t="s">
        <v>75</v>
      </c>
      <c r="B40" s="61"/>
      <c r="C40" s="61"/>
      <c r="D40" s="61"/>
      <c r="E40" s="6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3">
        <v>0</v>
      </c>
      <c r="S40" s="54" t="e">
        <v>#DIV/0!</v>
      </c>
      <c r="U40" s="8"/>
      <c r="V40" s="38"/>
      <c r="W40" s="38"/>
      <c r="X40" s="8"/>
      <c r="Y40" s="1"/>
    </row>
    <row r="41" spans="1:25" ht="15.75" thickBot="1">
      <c r="A41" s="9" t="s">
        <v>33</v>
      </c>
      <c r="B41" s="9"/>
      <c r="C41" s="9"/>
      <c r="D41" s="9"/>
      <c r="E41" s="17"/>
      <c r="F41" s="17"/>
      <c r="G41" s="8"/>
      <c r="H41" s="1" t="s">
        <v>84</v>
      </c>
      <c r="I41" s="1"/>
      <c r="J41" s="1"/>
      <c r="K41" s="1"/>
      <c r="L41" s="1"/>
      <c r="M41" s="1"/>
      <c r="N41" s="13"/>
      <c r="O41" s="13"/>
      <c r="P41" s="13"/>
      <c r="Q41" s="13">
        <f>SUM(B37:B40)</f>
        <v>6</v>
      </c>
      <c r="R41" s="13">
        <f>SUM(R37:R40)</f>
        <v>150</v>
      </c>
      <c r="S41" s="13"/>
      <c r="U41" s="8"/>
      <c r="V41" s="38"/>
      <c r="W41" s="38"/>
      <c r="X41" s="8"/>
      <c r="Y41" s="1"/>
    </row>
    <row r="42" spans="1:25">
      <c r="A42" s="1" t="s">
        <v>21</v>
      </c>
      <c r="B42" s="12" t="s">
        <v>105</v>
      </c>
      <c r="C42" s="11"/>
      <c r="D42" s="56"/>
      <c r="E42" s="12"/>
      <c r="F42" s="11"/>
      <c r="G42" s="15"/>
      <c r="H42" s="15"/>
      <c r="I42" s="12"/>
      <c r="J42" s="11"/>
      <c r="K42" s="15"/>
      <c r="L42" s="15"/>
      <c r="M42" s="12"/>
      <c r="N42" s="11"/>
      <c r="O42" s="15"/>
      <c r="P42" s="15"/>
      <c r="Q42" s="12"/>
      <c r="R42" s="13"/>
      <c r="S42" s="13"/>
      <c r="U42" s="8"/>
      <c r="V42" s="8"/>
      <c r="W42" s="8"/>
      <c r="X42" s="8"/>
      <c r="Y42" s="1"/>
    </row>
    <row r="43" spans="1:25" ht="15.75" thickBot="1">
      <c r="A43" s="1" t="s">
        <v>20</v>
      </c>
      <c r="B43" s="18" t="s">
        <v>19</v>
      </c>
      <c r="C43" s="19" t="s">
        <v>17</v>
      </c>
      <c r="D43" s="19" t="s">
        <v>11</v>
      </c>
      <c r="E43" s="20" t="s">
        <v>18</v>
      </c>
      <c r="F43" s="18" t="s">
        <v>19</v>
      </c>
      <c r="G43" s="19" t="s">
        <v>17</v>
      </c>
      <c r="H43" s="19" t="s">
        <v>11</v>
      </c>
      <c r="I43" s="20" t="s">
        <v>18</v>
      </c>
      <c r="J43" s="18" t="s">
        <v>19</v>
      </c>
      <c r="K43" s="19" t="s">
        <v>17</v>
      </c>
      <c r="L43" s="19" t="s">
        <v>11</v>
      </c>
      <c r="M43" s="20" t="s">
        <v>18</v>
      </c>
      <c r="N43" s="18" t="s">
        <v>19</v>
      </c>
      <c r="O43" s="19" t="s">
        <v>17</v>
      </c>
      <c r="P43" s="19" t="s">
        <v>11</v>
      </c>
      <c r="Q43" s="20" t="s">
        <v>18</v>
      </c>
      <c r="R43" s="8" t="s">
        <v>10</v>
      </c>
      <c r="S43" s="8" t="s">
        <v>22</v>
      </c>
      <c r="U43" s="8"/>
      <c r="V43" s="8"/>
      <c r="W43" s="8"/>
      <c r="X43" s="8"/>
      <c r="Y43" s="1"/>
    </row>
    <row r="44" spans="1:25" ht="15.75">
      <c r="A44" s="1" t="s">
        <v>1</v>
      </c>
      <c r="B44" s="59">
        <v>2.5</v>
      </c>
      <c r="C44" s="59">
        <v>62.5</v>
      </c>
      <c r="D44" s="59">
        <v>25</v>
      </c>
      <c r="E44" s="59">
        <v>37.5</v>
      </c>
      <c r="F44" s="16"/>
      <c r="G44" s="16"/>
      <c r="H44" s="16"/>
      <c r="I44" s="16"/>
      <c r="J44" s="16"/>
      <c r="K44" s="16"/>
      <c r="L44" s="16"/>
      <c r="M44" s="16"/>
      <c r="N44" s="7"/>
      <c r="O44" s="7"/>
      <c r="P44" s="7"/>
      <c r="Q44" s="7"/>
      <c r="R44" s="2">
        <f>+C44+G44+K44+O44</f>
        <v>62.5</v>
      </c>
      <c r="S44" s="4">
        <f>(D44+H44+L44+P44)/R44</f>
        <v>0.4</v>
      </c>
      <c r="U44" s="8"/>
      <c r="V44" s="8"/>
      <c r="W44" s="8"/>
      <c r="X44" s="8"/>
      <c r="Y44" s="1"/>
    </row>
    <row r="45" spans="1:25" ht="15.75">
      <c r="A45" s="1" t="s">
        <v>2</v>
      </c>
      <c r="B45" s="59">
        <v>3</v>
      </c>
      <c r="C45" s="59">
        <v>75</v>
      </c>
      <c r="D45" s="59">
        <v>30</v>
      </c>
      <c r="E45" s="59">
        <v>45</v>
      </c>
      <c r="F45" s="7"/>
      <c r="G45" s="16"/>
      <c r="H45" s="16"/>
      <c r="I45" s="16"/>
      <c r="J45" s="7"/>
      <c r="K45" s="7"/>
      <c r="L45" s="7"/>
      <c r="M45" s="7"/>
      <c r="N45" s="7"/>
      <c r="O45" s="7"/>
      <c r="P45" s="7"/>
      <c r="Q45" s="7"/>
      <c r="R45" s="2">
        <f t="shared" ref="R45:R47" si="8">+C45+G45+K45+O45</f>
        <v>75</v>
      </c>
      <c r="S45" s="4">
        <f t="shared" ref="S45:S47" si="9">(D45+H45+L45+P45)/R45</f>
        <v>0.4</v>
      </c>
      <c r="U45" s="8"/>
      <c r="V45" s="8"/>
      <c r="W45" s="8"/>
      <c r="X45" s="8"/>
      <c r="Y45" s="1"/>
    </row>
    <row r="46" spans="1:25" ht="15.75">
      <c r="A46" s="8" t="s">
        <v>3</v>
      </c>
      <c r="B46" s="59">
        <v>0.5</v>
      </c>
      <c r="C46" s="59">
        <v>12.5</v>
      </c>
      <c r="D46" s="59">
        <v>5</v>
      </c>
      <c r="E46" s="59">
        <v>7.5</v>
      </c>
      <c r="F46" s="7"/>
      <c r="G46" s="16"/>
      <c r="H46" s="16"/>
      <c r="I46" s="16"/>
      <c r="J46" s="7"/>
      <c r="K46" s="7"/>
      <c r="L46" s="7"/>
      <c r="M46" s="7"/>
      <c r="N46" s="7"/>
      <c r="O46" s="7"/>
      <c r="P46" s="7"/>
      <c r="Q46" s="7"/>
      <c r="R46" s="2">
        <f t="shared" si="8"/>
        <v>12.5</v>
      </c>
      <c r="S46" s="4">
        <f t="shared" si="9"/>
        <v>0.4</v>
      </c>
      <c r="U46" s="8"/>
      <c r="V46" s="8"/>
      <c r="W46" s="8"/>
      <c r="X46" s="8"/>
      <c r="Y46" s="1"/>
    </row>
    <row r="47" spans="1:25" ht="15.75">
      <c r="A47" s="8" t="s">
        <v>75</v>
      </c>
      <c r="B47" s="60"/>
      <c r="C47" s="59"/>
      <c r="D47" s="59"/>
      <c r="E47" s="5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">
        <f t="shared" si="8"/>
        <v>0</v>
      </c>
      <c r="S47" s="4" t="e">
        <f t="shared" si="9"/>
        <v>#DIV/0!</v>
      </c>
      <c r="U47" s="8"/>
      <c r="V47" s="41"/>
      <c r="W47" s="8"/>
      <c r="X47" s="8"/>
      <c r="Y47" s="1"/>
    </row>
    <row r="48" spans="1:25" ht="15.75" thickBot="1">
      <c r="A48" s="9" t="s">
        <v>34</v>
      </c>
      <c r="B48" s="9"/>
      <c r="C48" s="9"/>
      <c r="D48" s="9"/>
      <c r="E48" s="17"/>
      <c r="F48" s="17"/>
      <c r="G48" s="8"/>
      <c r="H48" s="1" t="s">
        <v>85</v>
      </c>
      <c r="I48" s="1"/>
      <c r="J48" s="1"/>
      <c r="K48" s="1"/>
      <c r="L48" s="1"/>
      <c r="M48" s="1"/>
      <c r="N48" s="13"/>
      <c r="O48" s="13"/>
      <c r="P48" s="13"/>
      <c r="Q48" s="13">
        <f>SUM(B44:B47)</f>
        <v>6</v>
      </c>
      <c r="R48" s="13">
        <f>SUM(R44:R47)</f>
        <v>150</v>
      </c>
      <c r="S48" s="13"/>
      <c r="U48" s="8"/>
      <c r="V48" s="41"/>
      <c r="W48" s="8"/>
      <c r="X48" s="8"/>
      <c r="Y48" s="1"/>
    </row>
    <row r="49" spans="1:26">
      <c r="A49" s="1" t="s">
        <v>21</v>
      </c>
      <c r="B49" s="22" t="s">
        <v>35</v>
      </c>
      <c r="C49" s="15"/>
      <c r="D49" s="15"/>
      <c r="E49" s="12"/>
      <c r="F49" s="22" t="s">
        <v>36</v>
      </c>
      <c r="G49" s="15"/>
      <c r="H49" s="15"/>
      <c r="I49" s="12"/>
      <c r="J49" s="22" t="s">
        <v>37</v>
      </c>
      <c r="K49" s="15"/>
      <c r="L49" s="15"/>
      <c r="M49" s="12"/>
      <c r="N49" s="11"/>
      <c r="O49" s="15"/>
      <c r="P49" s="15"/>
      <c r="Q49" s="12"/>
      <c r="R49" s="13"/>
      <c r="S49" s="13"/>
      <c r="U49" s="8"/>
      <c r="V49" s="41"/>
      <c r="W49" s="8"/>
      <c r="X49" s="8"/>
      <c r="Y49" s="1"/>
    </row>
    <row r="50" spans="1:26" ht="15.75" thickBot="1">
      <c r="A50" s="1" t="s">
        <v>20</v>
      </c>
      <c r="B50" s="18" t="s">
        <v>19</v>
      </c>
      <c r="C50" s="19" t="s">
        <v>17</v>
      </c>
      <c r="D50" s="19" t="s">
        <v>11</v>
      </c>
      <c r="E50" s="20" t="s">
        <v>18</v>
      </c>
      <c r="F50" s="18" t="s">
        <v>19</v>
      </c>
      <c r="G50" s="19" t="s">
        <v>17</v>
      </c>
      <c r="H50" s="19" t="s">
        <v>11</v>
      </c>
      <c r="I50" s="20" t="s">
        <v>18</v>
      </c>
      <c r="J50" s="18" t="s">
        <v>19</v>
      </c>
      <c r="K50" s="19" t="s">
        <v>17</v>
      </c>
      <c r="L50" s="19" t="s">
        <v>11</v>
      </c>
      <c r="M50" s="20" t="s">
        <v>18</v>
      </c>
      <c r="N50" s="18" t="s">
        <v>19</v>
      </c>
      <c r="O50" s="19" t="s">
        <v>17</v>
      </c>
      <c r="P50" s="19" t="s">
        <v>11</v>
      </c>
      <c r="Q50" s="20" t="s">
        <v>18</v>
      </c>
      <c r="R50" s="8" t="s">
        <v>10</v>
      </c>
      <c r="S50" s="8" t="s">
        <v>22</v>
      </c>
      <c r="U50" s="8"/>
      <c r="V50" s="41"/>
      <c r="W50" s="8"/>
      <c r="X50" s="8"/>
      <c r="Y50" s="1"/>
    </row>
    <row r="51" spans="1:26" ht="15.75">
      <c r="A51" s="1" t="s">
        <v>1</v>
      </c>
      <c r="B51" s="59">
        <v>4.2</v>
      </c>
      <c r="C51" s="59">
        <v>105</v>
      </c>
      <c r="D51" s="59">
        <v>42.5</v>
      </c>
      <c r="E51" s="59">
        <v>62.5</v>
      </c>
      <c r="F51" s="59">
        <v>4.2</v>
      </c>
      <c r="G51" s="59">
        <v>105</v>
      </c>
      <c r="H51" s="59">
        <v>42.5</v>
      </c>
      <c r="I51" s="59">
        <v>62.5</v>
      </c>
      <c r="J51" s="59">
        <v>3.25</v>
      </c>
      <c r="K51" s="59">
        <v>81.25</v>
      </c>
      <c r="L51" s="59">
        <v>32.5</v>
      </c>
      <c r="M51" s="59">
        <v>48.75</v>
      </c>
      <c r="N51" s="7"/>
      <c r="O51" s="7"/>
      <c r="P51" s="7"/>
      <c r="Q51" s="7"/>
      <c r="R51" s="2">
        <f>+C51+G51+K51+O51</f>
        <v>291.25</v>
      </c>
      <c r="S51" s="4">
        <f>(D51+H51+L51+P51)/R51</f>
        <v>0.40343347639484978</v>
      </c>
      <c r="U51" s="8"/>
      <c r="V51" s="8"/>
      <c r="W51" s="8"/>
      <c r="X51" s="8"/>
      <c r="Y51" s="1"/>
    </row>
    <row r="52" spans="1:26" ht="15.75">
      <c r="A52" s="1" t="s">
        <v>2</v>
      </c>
      <c r="B52" s="59">
        <v>1.25</v>
      </c>
      <c r="C52" s="59">
        <f>SUM(D52:E52)</f>
        <v>31.25</v>
      </c>
      <c r="D52" s="59">
        <v>13.75</v>
      </c>
      <c r="E52" s="59">
        <v>17.5</v>
      </c>
      <c r="F52" s="59">
        <v>1.25</v>
      </c>
      <c r="G52" s="59">
        <f>SUM(H52:I52)</f>
        <v>31.25</v>
      </c>
      <c r="H52" s="59">
        <v>13.75</v>
      </c>
      <c r="I52" s="59">
        <v>17.5</v>
      </c>
      <c r="J52" s="59">
        <v>2.25</v>
      </c>
      <c r="K52" s="59">
        <v>56.25</v>
      </c>
      <c r="L52" s="59">
        <v>22.5</v>
      </c>
      <c r="M52" s="59">
        <v>33.75</v>
      </c>
      <c r="N52" s="7"/>
      <c r="O52" s="7"/>
      <c r="P52" s="7"/>
      <c r="Q52" s="7"/>
      <c r="R52" s="2">
        <f t="shared" ref="R52:R54" si="10">+C52+G52+K52+O52</f>
        <v>118.75</v>
      </c>
      <c r="S52" s="4">
        <f t="shared" ref="S52:S54" si="11">(D52+H52+L52+P52)/R52</f>
        <v>0.42105263157894735</v>
      </c>
      <c r="U52" s="8"/>
      <c r="V52" s="8"/>
      <c r="W52" s="8"/>
      <c r="X52" s="8"/>
      <c r="Y52" s="1"/>
    </row>
    <row r="53" spans="1:26" ht="15.75">
      <c r="A53" s="8" t="s">
        <v>3</v>
      </c>
      <c r="B53" s="59">
        <v>0.55000000000000004</v>
      </c>
      <c r="C53" s="59">
        <v>13.75</v>
      </c>
      <c r="D53" s="59">
        <v>10</v>
      </c>
      <c r="E53" s="59">
        <v>3.75</v>
      </c>
      <c r="F53" s="59">
        <v>0.55000000000000004</v>
      </c>
      <c r="G53" s="59">
        <v>13.75</v>
      </c>
      <c r="H53" s="59">
        <v>10</v>
      </c>
      <c r="I53" s="59">
        <v>3.75</v>
      </c>
      <c r="J53" s="59">
        <v>0.5</v>
      </c>
      <c r="K53" s="59">
        <v>12.5</v>
      </c>
      <c r="L53" s="59">
        <v>10</v>
      </c>
      <c r="M53" s="59">
        <v>2.5</v>
      </c>
      <c r="N53" s="7"/>
      <c r="O53" s="7"/>
      <c r="P53" s="7"/>
      <c r="Q53" s="7"/>
      <c r="R53" s="2">
        <f t="shared" si="10"/>
        <v>40</v>
      </c>
      <c r="S53" s="4">
        <f t="shared" si="11"/>
        <v>0.75</v>
      </c>
      <c r="U53" s="8"/>
      <c r="V53" s="8"/>
      <c r="W53" s="8"/>
      <c r="X53" s="8"/>
      <c r="Y53" s="1"/>
    </row>
    <row r="54" spans="1:26">
      <c r="A54" s="8" t="s">
        <v>75</v>
      </c>
      <c r="B54" s="67"/>
      <c r="C54" s="66"/>
      <c r="D54" s="66"/>
      <c r="E54" s="66"/>
      <c r="F54" s="67"/>
      <c r="G54" s="66"/>
      <c r="H54" s="66"/>
      <c r="I54" s="66"/>
      <c r="J54" s="67"/>
      <c r="K54" s="66"/>
      <c r="L54" s="66"/>
      <c r="M54" s="66"/>
      <c r="N54" s="7"/>
      <c r="O54" s="7"/>
      <c r="P54" s="7"/>
      <c r="Q54" s="7"/>
      <c r="R54" s="2">
        <f t="shared" si="10"/>
        <v>0</v>
      </c>
      <c r="S54" s="4" t="e">
        <f t="shared" si="11"/>
        <v>#DIV/0!</v>
      </c>
      <c r="U54" s="8"/>
      <c r="V54" s="30"/>
      <c r="W54" s="30"/>
      <c r="X54" s="30"/>
      <c r="Y54" s="1"/>
    </row>
    <row r="55" spans="1:26" ht="15.75" thickBot="1">
      <c r="A55" s="9" t="s">
        <v>38</v>
      </c>
      <c r="B55" s="9"/>
      <c r="C55" s="9"/>
      <c r="D55" s="9"/>
      <c r="E55" s="17"/>
      <c r="F55" s="17"/>
      <c r="G55" s="8"/>
      <c r="H55" s="1" t="s">
        <v>86</v>
      </c>
      <c r="I55" s="1"/>
      <c r="J55" s="1"/>
      <c r="K55" s="1"/>
      <c r="L55" s="1"/>
      <c r="M55" s="1"/>
      <c r="N55" s="13"/>
      <c r="O55" s="13"/>
      <c r="P55" s="13"/>
      <c r="Q55" s="13"/>
      <c r="R55" s="13">
        <f>SUM(R51:R54)</f>
        <v>450</v>
      </c>
      <c r="S55" s="13"/>
      <c r="U55" s="8"/>
      <c r="V55" s="41"/>
      <c r="W55" s="41"/>
      <c r="X55" s="41"/>
      <c r="Y55" s="1"/>
    </row>
    <row r="56" spans="1:26">
      <c r="A56" s="1" t="s">
        <v>21</v>
      </c>
      <c r="B56" s="22" t="s">
        <v>39</v>
      </c>
      <c r="C56" s="15"/>
      <c r="D56" s="15"/>
      <c r="E56" s="12"/>
      <c r="F56" s="22" t="s">
        <v>40</v>
      </c>
      <c r="G56" s="15"/>
      <c r="H56" s="15"/>
      <c r="I56" s="12"/>
      <c r="J56" s="11"/>
      <c r="K56" s="15"/>
      <c r="L56" s="15"/>
      <c r="M56" s="12"/>
      <c r="N56" s="11"/>
      <c r="O56" s="15"/>
      <c r="P56" s="15"/>
      <c r="Q56" s="12"/>
      <c r="R56" s="13"/>
      <c r="S56" s="13"/>
      <c r="U56" s="8"/>
      <c r="V56" s="41"/>
      <c r="W56" s="41"/>
      <c r="X56" s="41"/>
      <c r="Y56" s="1"/>
      <c r="Z56" s="13"/>
    </row>
    <row r="57" spans="1:26" ht="15.75" thickBot="1">
      <c r="A57" s="1" t="s">
        <v>20</v>
      </c>
      <c r="B57" s="18" t="s">
        <v>19</v>
      </c>
      <c r="C57" s="19" t="s">
        <v>17</v>
      </c>
      <c r="D57" s="19" t="s">
        <v>11</v>
      </c>
      <c r="E57" s="20" t="s">
        <v>18</v>
      </c>
      <c r="F57" s="18" t="s">
        <v>19</v>
      </c>
      <c r="G57" s="19" t="s">
        <v>17</v>
      </c>
      <c r="H57" s="19" t="s">
        <v>11</v>
      </c>
      <c r="I57" s="20" t="s">
        <v>18</v>
      </c>
      <c r="J57" s="18" t="s">
        <v>19</v>
      </c>
      <c r="K57" s="19" t="s">
        <v>17</v>
      </c>
      <c r="L57" s="19" t="s">
        <v>11</v>
      </c>
      <c r="M57" s="20" t="s">
        <v>18</v>
      </c>
      <c r="N57" s="18" t="s">
        <v>19</v>
      </c>
      <c r="O57" s="19" t="s">
        <v>17</v>
      </c>
      <c r="P57" s="19" t="s">
        <v>11</v>
      </c>
      <c r="Q57" s="20" t="s">
        <v>18</v>
      </c>
      <c r="R57" s="8" t="s">
        <v>10</v>
      </c>
      <c r="S57" s="8" t="s">
        <v>22</v>
      </c>
      <c r="U57" s="8"/>
      <c r="V57" s="41"/>
      <c r="W57" s="41"/>
      <c r="X57" s="41"/>
      <c r="Y57" s="1"/>
      <c r="Z57" s="13"/>
    </row>
    <row r="58" spans="1:26">
      <c r="A58" s="1" t="s">
        <v>1</v>
      </c>
      <c r="B58" s="33">
        <v>2</v>
      </c>
      <c r="C58" s="33">
        <v>50</v>
      </c>
      <c r="D58" s="33">
        <v>25</v>
      </c>
      <c r="E58" s="33">
        <v>25</v>
      </c>
      <c r="F58" s="33">
        <v>4</v>
      </c>
      <c r="G58" s="33">
        <v>100</v>
      </c>
      <c r="H58" s="33">
        <v>40</v>
      </c>
      <c r="I58" s="33">
        <v>60</v>
      </c>
      <c r="J58" s="16"/>
      <c r="K58" s="16"/>
      <c r="L58" s="16"/>
      <c r="M58" s="16"/>
      <c r="N58" s="7"/>
      <c r="O58" s="7"/>
      <c r="P58" s="7"/>
      <c r="Q58" s="7"/>
      <c r="R58" s="2">
        <f>+C58+G58+K58+O58</f>
        <v>150</v>
      </c>
      <c r="S58" s="4">
        <f>(D58+H58+L58+P58)/R58</f>
        <v>0.43333333333333335</v>
      </c>
      <c r="U58" s="8"/>
      <c r="V58" s="41"/>
      <c r="W58" s="41"/>
      <c r="X58" s="41"/>
      <c r="Y58" s="1"/>
      <c r="Z58" s="13"/>
    </row>
    <row r="59" spans="1:26">
      <c r="A59" s="1" t="s">
        <v>2</v>
      </c>
      <c r="B59" s="34">
        <v>3.6</v>
      </c>
      <c r="C59" s="33">
        <v>90</v>
      </c>
      <c r="D59" s="33">
        <v>35</v>
      </c>
      <c r="E59" s="33">
        <v>55</v>
      </c>
      <c r="F59" s="34">
        <v>1.6</v>
      </c>
      <c r="G59" s="33">
        <v>40</v>
      </c>
      <c r="H59" s="33">
        <v>20</v>
      </c>
      <c r="I59" s="33">
        <v>20</v>
      </c>
      <c r="J59" s="7"/>
      <c r="K59" s="7"/>
      <c r="L59" s="7"/>
      <c r="M59" s="7"/>
      <c r="N59" s="7"/>
      <c r="O59" s="7"/>
      <c r="P59" s="7"/>
      <c r="Q59" s="7"/>
      <c r="R59" s="2">
        <f>+C59+G59+K59+O59</f>
        <v>130</v>
      </c>
      <c r="S59" s="4">
        <f>(D59+H59+L59+P59)/R59</f>
        <v>0.42307692307692307</v>
      </c>
      <c r="U59" s="8"/>
      <c r="V59" s="38"/>
      <c r="W59" s="42"/>
      <c r="X59" s="39"/>
      <c r="Y59" s="1"/>
      <c r="Z59" s="13"/>
    </row>
    <row r="60" spans="1:26">
      <c r="A60" s="8" t="s">
        <v>3</v>
      </c>
      <c r="B60" s="34">
        <v>0.2</v>
      </c>
      <c r="C60" s="33">
        <v>5</v>
      </c>
      <c r="D60" s="33">
        <v>2</v>
      </c>
      <c r="E60" s="33">
        <v>3</v>
      </c>
      <c r="F60" s="34">
        <v>0.2</v>
      </c>
      <c r="G60" s="33">
        <v>5</v>
      </c>
      <c r="H60" s="33">
        <v>2</v>
      </c>
      <c r="I60" s="33">
        <v>3</v>
      </c>
      <c r="J60" s="7"/>
      <c r="K60" s="7"/>
      <c r="L60" s="7"/>
      <c r="M60" s="7"/>
      <c r="N60" s="7"/>
      <c r="O60" s="7"/>
      <c r="P60" s="7"/>
      <c r="Q60" s="7"/>
      <c r="R60" s="2">
        <f>+C60+G60+K60+O60</f>
        <v>10</v>
      </c>
      <c r="S60" s="4">
        <f>(D60+H60+L60+P60)/R60</f>
        <v>0.4</v>
      </c>
      <c r="U60" s="8"/>
      <c r="V60" s="40"/>
      <c r="W60" s="40"/>
      <c r="X60" s="40"/>
      <c r="Y60" s="1"/>
      <c r="Z60" s="13"/>
    </row>
    <row r="61" spans="1:26">
      <c r="A61" s="8" t="s">
        <v>75</v>
      </c>
      <c r="B61" s="34">
        <v>0.2</v>
      </c>
      <c r="C61" s="33">
        <v>5</v>
      </c>
      <c r="D61" s="33">
        <v>2.5</v>
      </c>
      <c r="E61" s="33">
        <v>2.5</v>
      </c>
      <c r="F61" s="34">
        <v>0.2</v>
      </c>
      <c r="G61" s="33">
        <v>5</v>
      </c>
      <c r="H61" s="33">
        <v>2.5</v>
      </c>
      <c r="I61" s="33">
        <v>2.5</v>
      </c>
      <c r="J61" s="7"/>
      <c r="K61" s="7"/>
      <c r="L61" s="7"/>
      <c r="M61" s="7"/>
      <c r="N61" s="7"/>
      <c r="O61" s="7"/>
      <c r="P61" s="7"/>
      <c r="Q61" s="7"/>
      <c r="R61" s="2">
        <f>+C61+G61+K61+O61</f>
        <v>10</v>
      </c>
      <c r="S61" s="4">
        <f>(D61+H61+L61+P61)/R61</f>
        <v>0.5</v>
      </c>
      <c r="U61" s="36"/>
      <c r="V61" s="8"/>
      <c r="W61" s="8"/>
      <c r="X61" s="8"/>
      <c r="Y61" s="1"/>
    </row>
    <row r="62" spans="1:26" ht="15.75" thickBot="1">
      <c r="A62" s="9" t="s">
        <v>41</v>
      </c>
      <c r="B62" s="9"/>
      <c r="C62" s="9"/>
      <c r="D62" s="9"/>
      <c r="E62" s="17"/>
      <c r="F62" s="17"/>
      <c r="G62" s="8"/>
      <c r="H62" s="1" t="s">
        <v>87</v>
      </c>
      <c r="I62" s="1"/>
      <c r="J62" s="1"/>
      <c r="K62" s="1"/>
      <c r="L62" s="1"/>
      <c r="M62" s="1"/>
      <c r="N62" s="13"/>
      <c r="O62" s="13"/>
      <c r="P62" s="13"/>
      <c r="Q62" s="13">
        <f>SUM(B58:B61)</f>
        <v>6</v>
      </c>
      <c r="R62" s="13">
        <f>SUM(R58:R61)</f>
        <v>300</v>
      </c>
      <c r="S62" s="13"/>
      <c r="U62" s="30"/>
      <c r="V62" s="30"/>
      <c r="W62" s="30"/>
      <c r="X62" s="30"/>
      <c r="Y62" s="1"/>
    </row>
    <row r="63" spans="1:26">
      <c r="A63" s="1" t="s">
        <v>21</v>
      </c>
      <c r="B63" s="22" t="s">
        <v>42</v>
      </c>
      <c r="C63" s="15"/>
      <c r="D63" s="15"/>
      <c r="E63" s="12"/>
      <c r="F63" s="22" t="s">
        <v>43</v>
      </c>
      <c r="G63" s="15"/>
      <c r="H63" s="15"/>
      <c r="I63" s="12"/>
      <c r="J63" s="22" t="s">
        <v>44</v>
      </c>
      <c r="K63" s="15"/>
      <c r="L63" s="15"/>
      <c r="M63" s="12"/>
      <c r="N63" s="11"/>
      <c r="O63" s="15"/>
      <c r="P63" s="15"/>
      <c r="Q63" s="12"/>
      <c r="R63" s="13"/>
      <c r="S63" s="13"/>
      <c r="U63" s="8"/>
      <c r="V63" s="41"/>
      <c r="W63" s="43"/>
      <c r="X63" s="44"/>
      <c r="Y63" s="1"/>
    </row>
    <row r="64" spans="1:26" ht="15.75" thickBot="1">
      <c r="A64" s="1" t="s">
        <v>20</v>
      </c>
      <c r="B64" s="18" t="s">
        <v>19</v>
      </c>
      <c r="C64" s="19" t="s">
        <v>17</v>
      </c>
      <c r="D64" s="19" t="s">
        <v>11</v>
      </c>
      <c r="E64" s="20" t="s">
        <v>18</v>
      </c>
      <c r="F64" s="18" t="s">
        <v>19</v>
      </c>
      <c r="G64" s="19" t="s">
        <v>17</v>
      </c>
      <c r="H64" s="19" t="s">
        <v>11</v>
      </c>
      <c r="I64" s="20" t="s">
        <v>18</v>
      </c>
      <c r="J64" s="18" t="s">
        <v>19</v>
      </c>
      <c r="K64" s="19" t="s">
        <v>17</v>
      </c>
      <c r="L64" s="19" t="s">
        <v>11</v>
      </c>
      <c r="M64" s="20" t="s">
        <v>18</v>
      </c>
      <c r="N64" s="18" t="s">
        <v>19</v>
      </c>
      <c r="O64" s="19" t="s">
        <v>17</v>
      </c>
      <c r="P64" s="19" t="s">
        <v>11</v>
      </c>
      <c r="Q64" s="20" t="s">
        <v>18</v>
      </c>
      <c r="R64" s="8" t="s">
        <v>10</v>
      </c>
      <c r="S64" s="8" t="s">
        <v>22</v>
      </c>
      <c r="U64" s="8"/>
      <c r="V64" s="41"/>
      <c r="W64" s="43"/>
      <c r="X64" s="44"/>
      <c r="Y64" s="1"/>
    </row>
    <row r="65" spans="1:27" ht="15.75">
      <c r="A65" s="1" t="s">
        <v>1</v>
      </c>
      <c r="B65" s="66">
        <v>2.5</v>
      </c>
      <c r="C65" s="59">
        <v>62.5</v>
      </c>
      <c r="D65" s="59">
        <v>25</v>
      </c>
      <c r="E65" s="59">
        <v>37.5</v>
      </c>
      <c r="F65" s="59">
        <v>3</v>
      </c>
      <c r="G65" s="59">
        <v>75</v>
      </c>
      <c r="H65" s="59">
        <v>30</v>
      </c>
      <c r="I65" s="59">
        <v>45</v>
      </c>
      <c r="J65" s="59">
        <v>2.5</v>
      </c>
      <c r="K65" s="59">
        <v>62.5</v>
      </c>
      <c r="L65" s="59">
        <v>25</v>
      </c>
      <c r="M65" s="59">
        <v>37.5</v>
      </c>
      <c r="N65" s="34"/>
      <c r="O65" s="34"/>
      <c r="P65" s="7"/>
      <c r="Q65" s="7"/>
      <c r="R65" s="2">
        <f>+C65+G65+K65+O65</f>
        <v>200</v>
      </c>
      <c r="S65" s="4">
        <f>(D65+H65+L65+P65)/R65</f>
        <v>0.4</v>
      </c>
      <c r="U65" s="8"/>
      <c r="V65" s="41"/>
      <c r="W65" s="44"/>
      <c r="X65" s="44"/>
      <c r="Y65" s="1"/>
    </row>
    <row r="66" spans="1:27" ht="15.75">
      <c r="A66" s="1" t="s">
        <v>2</v>
      </c>
      <c r="B66" s="67">
        <v>2.8</v>
      </c>
      <c r="C66" s="59">
        <v>70</v>
      </c>
      <c r="D66" s="59">
        <v>35</v>
      </c>
      <c r="E66" s="59">
        <v>35</v>
      </c>
      <c r="F66" s="59">
        <v>2.5</v>
      </c>
      <c r="G66" s="59">
        <v>62.5</v>
      </c>
      <c r="H66" s="59">
        <v>30</v>
      </c>
      <c r="I66" s="59">
        <v>32.5</v>
      </c>
      <c r="J66" s="59">
        <v>2.8</v>
      </c>
      <c r="K66" s="59">
        <v>70</v>
      </c>
      <c r="L66" s="59">
        <v>35</v>
      </c>
      <c r="M66" s="59">
        <v>35</v>
      </c>
      <c r="N66" s="34"/>
      <c r="O66" s="34"/>
      <c r="P66" s="7"/>
      <c r="Q66" s="7"/>
      <c r="R66" s="2">
        <f t="shared" ref="R66:R68" si="12">+C66+G66+K66+O66</f>
        <v>202.5</v>
      </c>
      <c r="S66" s="4">
        <f t="shared" ref="S66:S68" si="13">(D66+H66+L66+P66)/R66</f>
        <v>0.49382716049382713</v>
      </c>
      <c r="U66" s="8"/>
      <c r="V66" s="41"/>
      <c r="W66" s="44"/>
      <c r="X66" s="44"/>
      <c r="Y66" s="1"/>
    </row>
    <row r="67" spans="1:27" ht="15.75">
      <c r="A67" s="8" t="s">
        <v>3</v>
      </c>
      <c r="B67" s="67">
        <v>0.5</v>
      </c>
      <c r="C67" s="59">
        <v>12.5</v>
      </c>
      <c r="D67" s="59">
        <v>2.5</v>
      </c>
      <c r="E67" s="59">
        <v>10</v>
      </c>
      <c r="F67" s="59">
        <v>0.5</v>
      </c>
      <c r="G67" s="59">
        <v>12.5</v>
      </c>
      <c r="H67" s="59">
        <v>5</v>
      </c>
      <c r="I67" s="59">
        <v>7.5</v>
      </c>
      <c r="J67" s="59">
        <v>0.5</v>
      </c>
      <c r="K67" s="59">
        <v>12.5</v>
      </c>
      <c r="L67" s="59">
        <v>2.5</v>
      </c>
      <c r="M67" s="59">
        <v>10</v>
      </c>
      <c r="N67" s="34"/>
      <c r="O67" s="34"/>
      <c r="P67" s="7"/>
      <c r="Q67" s="7"/>
      <c r="R67" s="2">
        <f t="shared" si="12"/>
        <v>37.5</v>
      </c>
      <c r="S67" s="4">
        <f t="shared" si="13"/>
        <v>0.26666666666666666</v>
      </c>
      <c r="U67" s="8"/>
      <c r="V67" s="38"/>
      <c r="W67" s="42"/>
      <c r="X67" s="39"/>
      <c r="Y67" s="1"/>
    </row>
    <row r="68" spans="1:27" ht="15.75">
      <c r="A68" s="8" t="s">
        <v>75</v>
      </c>
      <c r="B68" s="67">
        <v>0.2</v>
      </c>
      <c r="C68" s="59">
        <v>5</v>
      </c>
      <c r="D68" s="59">
        <v>2.5</v>
      </c>
      <c r="E68" s="59">
        <v>2.5</v>
      </c>
      <c r="F68" s="59"/>
      <c r="G68" s="59"/>
      <c r="H68" s="59"/>
      <c r="I68" s="59"/>
      <c r="J68" s="59">
        <v>0.2</v>
      </c>
      <c r="K68" s="59">
        <v>5</v>
      </c>
      <c r="L68" s="59">
        <v>2.5</v>
      </c>
      <c r="M68" s="59">
        <v>2.5</v>
      </c>
      <c r="N68" s="34"/>
      <c r="O68" s="34"/>
      <c r="P68" s="7"/>
      <c r="Q68" s="7"/>
      <c r="R68" s="2">
        <f t="shared" si="12"/>
        <v>10</v>
      </c>
      <c r="S68" s="4">
        <f t="shared" si="13"/>
        <v>0.5</v>
      </c>
      <c r="U68" s="37"/>
      <c r="V68" s="37"/>
      <c r="W68" s="45"/>
      <c r="X68" s="8"/>
      <c r="Y68" s="1"/>
    </row>
    <row r="69" spans="1:27" ht="15.75" thickBot="1">
      <c r="A69" s="9" t="s">
        <v>45</v>
      </c>
      <c r="B69" s="9"/>
      <c r="C69" s="9"/>
      <c r="D69" s="9"/>
      <c r="E69" s="17"/>
      <c r="F69" s="17"/>
      <c r="G69" s="8"/>
      <c r="H69" s="1" t="s">
        <v>88</v>
      </c>
      <c r="I69" s="1"/>
      <c r="J69" s="1"/>
      <c r="K69" s="1"/>
      <c r="L69" s="1"/>
      <c r="M69" s="1"/>
      <c r="N69" s="13"/>
      <c r="O69" s="13"/>
      <c r="P69" s="13"/>
      <c r="Q69" s="13"/>
      <c r="R69" s="13">
        <f>SUM(R65:R68)</f>
        <v>450</v>
      </c>
      <c r="S69" s="13"/>
      <c r="U69" s="8"/>
      <c r="V69" s="8"/>
      <c r="W69" s="46"/>
      <c r="X69" s="43"/>
      <c r="Y69" s="29"/>
    </row>
    <row r="70" spans="1:27">
      <c r="A70" s="1" t="s">
        <v>21</v>
      </c>
      <c r="B70" s="22" t="s">
        <v>46</v>
      </c>
      <c r="C70" s="15"/>
      <c r="D70" s="15"/>
      <c r="E70" s="12"/>
      <c r="F70" s="22" t="s">
        <v>47</v>
      </c>
      <c r="G70" s="15"/>
      <c r="H70" s="15"/>
      <c r="I70" s="12"/>
      <c r="J70" s="22" t="s">
        <v>48</v>
      </c>
      <c r="K70" s="15"/>
      <c r="L70" s="15"/>
      <c r="M70" s="12"/>
      <c r="N70" s="22" t="s">
        <v>49</v>
      </c>
      <c r="O70" s="15"/>
      <c r="P70" s="15"/>
      <c r="Q70" s="12"/>
      <c r="R70" s="13"/>
      <c r="S70" s="13"/>
      <c r="U70" s="8"/>
      <c r="V70" s="8"/>
      <c r="W70" s="46"/>
      <c r="X70" s="43"/>
      <c r="Y70" s="29"/>
    </row>
    <row r="71" spans="1:27" ht="15.75" thickBot="1">
      <c r="A71" s="1" t="s">
        <v>20</v>
      </c>
      <c r="B71" s="18" t="s">
        <v>19</v>
      </c>
      <c r="C71" s="19" t="s">
        <v>17</v>
      </c>
      <c r="D71" s="19" t="s">
        <v>11</v>
      </c>
      <c r="E71" s="20" t="s">
        <v>18</v>
      </c>
      <c r="F71" s="18" t="s">
        <v>19</v>
      </c>
      <c r="G71" s="19" t="s">
        <v>17</v>
      </c>
      <c r="H71" s="19" t="s">
        <v>11</v>
      </c>
      <c r="I71" s="20" t="s">
        <v>18</v>
      </c>
      <c r="J71" s="18" t="s">
        <v>19</v>
      </c>
      <c r="K71" s="19" t="s">
        <v>17</v>
      </c>
      <c r="L71" s="19" t="s">
        <v>11</v>
      </c>
      <c r="M71" s="20" t="s">
        <v>18</v>
      </c>
      <c r="N71" s="18" t="s">
        <v>19</v>
      </c>
      <c r="O71" s="19" t="s">
        <v>17</v>
      </c>
      <c r="P71" s="19" t="s">
        <v>11</v>
      </c>
      <c r="Q71" s="20" t="s">
        <v>18</v>
      </c>
      <c r="R71" s="8" t="s">
        <v>10</v>
      </c>
      <c r="S71" s="8" t="s">
        <v>22</v>
      </c>
      <c r="U71" s="36"/>
      <c r="V71" s="8"/>
      <c r="W71" s="8"/>
      <c r="X71" s="8"/>
      <c r="Y71" s="29"/>
    </row>
    <row r="72" spans="1:27">
      <c r="A72" s="1" t="s">
        <v>1</v>
      </c>
      <c r="B72" s="33">
        <v>2.5</v>
      </c>
      <c r="C72" s="33">
        <v>62.5</v>
      </c>
      <c r="D72" s="33">
        <v>25</v>
      </c>
      <c r="E72" s="33">
        <v>37.5</v>
      </c>
      <c r="F72" s="33">
        <v>2.5</v>
      </c>
      <c r="G72" s="33">
        <v>62.5</v>
      </c>
      <c r="H72" s="33">
        <v>25</v>
      </c>
      <c r="I72" s="33">
        <v>37.5</v>
      </c>
      <c r="J72" s="33">
        <v>2.5</v>
      </c>
      <c r="K72" s="33">
        <v>62.5</v>
      </c>
      <c r="L72" s="33">
        <v>25</v>
      </c>
      <c r="M72" s="33">
        <v>37.5</v>
      </c>
      <c r="N72" s="33">
        <v>2.5</v>
      </c>
      <c r="O72" s="33">
        <v>62.5</v>
      </c>
      <c r="P72" s="33">
        <v>25</v>
      </c>
      <c r="Q72" s="33">
        <v>37.5</v>
      </c>
      <c r="R72" s="2">
        <f>+C72+G72+K72+O72</f>
        <v>250</v>
      </c>
      <c r="S72" s="4">
        <f>(D72+H72+L72+P72)/R72</f>
        <v>0.4</v>
      </c>
      <c r="U72" s="30"/>
      <c r="V72" s="30"/>
      <c r="W72" s="30"/>
      <c r="X72" s="30"/>
      <c r="Y72" s="29"/>
    </row>
    <row r="73" spans="1:27">
      <c r="A73" s="1" t="s">
        <v>2</v>
      </c>
      <c r="B73" s="34">
        <v>2.8</v>
      </c>
      <c r="C73" s="33">
        <v>70</v>
      </c>
      <c r="D73" s="33">
        <v>35</v>
      </c>
      <c r="E73" s="33">
        <v>35</v>
      </c>
      <c r="F73" s="34">
        <v>2.8</v>
      </c>
      <c r="G73" s="33">
        <v>70</v>
      </c>
      <c r="H73" s="33">
        <v>35</v>
      </c>
      <c r="I73" s="33">
        <v>35</v>
      </c>
      <c r="J73" s="34">
        <v>2.8</v>
      </c>
      <c r="K73" s="33">
        <v>70</v>
      </c>
      <c r="L73" s="33">
        <v>35</v>
      </c>
      <c r="M73" s="33">
        <v>35</v>
      </c>
      <c r="N73" s="34">
        <v>2.8</v>
      </c>
      <c r="O73" s="33">
        <v>70</v>
      </c>
      <c r="P73" s="33">
        <v>35</v>
      </c>
      <c r="Q73" s="33">
        <v>35</v>
      </c>
      <c r="R73" s="2">
        <f t="shared" ref="R73:R75" si="14">+C73+G73+K73+O73</f>
        <v>280</v>
      </c>
      <c r="S73" s="4">
        <f t="shared" ref="S73:S75" si="15">(D73+H73+L73+P73)/R73</f>
        <v>0.5</v>
      </c>
      <c r="U73" s="8"/>
      <c r="V73" s="41"/>
      <c r="W73" s="47"/>
      <c r="X73" s="47"/>
      <c r="Y73" s="1"/>
    </row>
    <row r="74" spans="1:27">
      <c r="A74" s="8" t="s">
        <v>3</v>
      </c>
      <c r="B74" s="34">
        <v>0</v>
      </c>
      <c r="C74" s="33">
        <v>0</v>
      </c>
      <c r="D74" s="33">
        <v>0</v>
      </c>
      <c r="E74" s="33">
        <v>0</v>
      </c>
      <c r="F74" s="34">
        <v>0</v>
      </c>
      <c r="G74" s="33">
        <v>0</v>
      </c>
      <c r="H74" s="33">
        <v>0</v>
      </c>
      <c r="I74" s="33">
        <v>0</v>
      </c>
      <c r="J74" s="34">
        <v>0</v>
      </c>
      <c r="K74" s="33">
        <v>0</v>
      </c>
      <c r="L74" s="33">
        <v>0</v>
      </c>
      <c r="M74" s="33">
        <v>0</v>
      </c>
      <c r="N74" s="34">
        <v>0</v>
      </c>
      <c r="O74" s="33">
        <v>0</v>
      </c>
      <c r="P74" s="33">
        <v>0</v>
      </c>
      <c r="Q74" s="33">
        <v>0</v>
      </c>
      <c r="R74" s="2">
        <f t="shared" si="14"/>
        <v>0</v>
      </c>
      <c r="S74" s="4" t="e">
        <f t="shared" si="15"/>
        <v>#DIV/0!</v>
      </c>
      <c r="U74" s="8"/>
      <c r="V74" s="41"/>
      <c r="W74" s="47"/>
      <c r="X74" s="47"/>
      <c r="Y74" s="1"/>
    </row>
    <row r="75" spans="1:27">
      <c r="A75" s="8" t="s">
        <v>75</v>
      </c>
      <c r="B75" s="34">
        <v>0.7</v>
      </c>
      <c r="C75" s="33">
        <v>17.5</v>
      </c>
      <c r="D75" s="33">
        <v>2.5</v>
      </c>
      <c r="E75" s="33">
        <v>15</v>
      </c>
      <c r="F75" s="34">
        <v>0.7</v>
      </c>
      <c r="G75" s="33">
        <v>17.5</v>
      </c>
      <c r="H75" s="33">
        <v>2.5</v>
      </c>
      <c r="I75" s="33">
        <v>15</v>
      </c>
      <c r="J75" s="34">
        <v>0.7</v>
      </c>
      <c r="K75" s="33">
        <v>17.5</v>
      </c>
      <c r="L75" s="33">
        <v>2.5</v>
      </c>
      <c r="M75" s="33">
        <v>15</v>
      </c>
      <c r="N75" s="34">
        <v>0.7</v>
      </c>
      <c r="O75" s="33">
        <v>17.5</v>
      </c>
      <c r="P75" s="33">
        <v>2.5</v>
      </c>
      <c r="Q75" s="33">
        <v>15</v>
      </c>
      <c r="R75" s="2">
        <f t="shared" si="14"/>
        <v>70</v>
      </c>
      <c r="S75" s="4">
        <f t="shared" si="15"/>
        <v>0.14285714285714285</v>
      </c>
      <c r="U75" s="8"/>
      <c r="V75" s="41"/>
      <c r="W75" s="47"/>
      <c r="X75" s="48"/>
      <c r="Y75" s="1"/>
      <c r="Z75" s="32"/>
    </row>
    <row r="76" spans="1:27" ht="15.75" thickBot="1">
      <c r="A76" s="9" t="s">
        <v>50</v>
      </c>
      <c r="B76" s="9"/>
      <c r="C76" s="9"/>
      <c r="D76" s="9"/>
      <c r="E76" s="17"/>
      <c r="F76" s="17"/>
      <c r="G76" s="8"/>
      <c r="H76" s="1" t="s">
        <v>104</v>
      </c>
      <c r="I76" s="1"/>
      <c r="J76" s="1"/>
      <c r="K76" s="1"/>
      <c r="L76" s="1"/>
      <c r="M76" s="1"/>
      <c r="N76" s="13"/>
      <c r="O76" s="13"/>
      <c r="P76" s="13"/>
      <c r="Q76" s="13"/>
      <c r="R76" s="13">
        <f>SUM(R72:R75)</f>
        <v>600</v>
      </c>
      <c r="S76" s="13"/>
      <c r="U76" s="8"/>
      <c r="V76" s="41"/>
      <c r="W76" s="47"/>
      <c r="X76" s="48"/>
      <c r="Y76" s="1"/>
      <c r="Z76" s="32"/>
      <c r="AA76" s="1"/>
    </row>
    <row r="77" spans="1:27">
      <c r="A77" s="1" t="s">
        <v>21</v>
      </c>
      <c r="B77" s="22" t="s">
        <v>51</v>
      </c>
      <c r="C77" s="15"/>
      <c r="D77" s="15"/>
      <c r="E77" s="12"/>
      <c r="F77" s="22" t="s">
        <v>52</v>
      </c>
      <c r="G77" s="15"/>
      <c r="H77" s="15"/>
      <c r="I77" s="12"/>
      <c r="J77" s="11"/>
      <c r="K77" s="15"/>
      <c r="L77" s="15"/>
      <c r="M77" s="12"/>
      <c r="N77" s="11"/>
      <c r="O77" s="15"/>
      <c r="P77" s="15"/>
      <c r="Q77" s="12"/>
      <c r="R77" s="13"/>
      <c r="S77" s="13"/>
      <c r="U77" s="8"/>
      <c r="V77" s="38"/>
      <c r="W77" s="42"/>
      <c r="X77" s="39"/>
      <c r="Y77" s="1"/>
      <c r="Z77" s="32"/>
      <c r="AA77" s="1"/>
    </row>
    <row r="78" spans="1:27" ht="15.75" thickBot="1">
      <c r="A78" s="1" t="s">
        <v>20</v>
      </c>
      <c r="B78" s="18" t="s">
        <v>19</v>
      </c>
      <c r="C78" s="19" t="s">
        <v>17</v>
      </c>
      <c r="D78" s="19" t="s">
        <v>11</v>
      </c>
      <c r="E78" s="20" t="s">
        <v>18</v>
      </c>
      <c r="F78" s="18" t="s">
        <v>19</v>
      </c>
      <c r="G78" s="19" t="s">
        <v>17</v>
      </c>
      <c r="H78" s="19" t="s">
        <v>11</v>
      </c>
      <c r="I78" s="20" t="s">
        <v>18</v>
      </c>
      <c r="J78" s="18" t="s">
        <v>19</v>
      </c>
      <c r="K78" s="19" t="s">
        <v>17</v>
      </c>
      <c r="L78" s="19" t="s">
        <v>11</v>
      </c>
      <c r="M78" s="20" t="s">
        <v>18</v>
      </c>
      <c r="N78" s="18" t="s">
        <v>19</v>
      </c>
      <c r="O78" s="19" t="s">
        <v>17</v>
      </c>
      <c r="P78" s="19" t="s">
        <v>11</v>
      </c>
      <c r="Q78" s="20" t="s">
        <v>18</v>
      </c>
      <c r="R78" s="8" t="s">
        <v>10</v>
      </c>
      <c r="S78" s="8" t="s">
        <v>22</v>
      </c>
      <c r="U78" s="37"/>
      <c r="V78" s="37"/>
      <c r="W78" s="45"/>
      <c r="X78" s="8"/>
      <c r="Y78" s="27"/>
      <c r="Z78" s="27"/>
      <c r="AA78" s="1"/>
    </row>
    <row r="79" spans="1:27">
      <c r="A79" s="1" t="s">
        <v>1</v>
      </c>
      <c r="B79" s="33">
        <v>4</v>
      </c>
      <c r="C79" s="33">
        <v>100</v>
      </c>
      <c r="D79" s="33">
        <v>40</v>
      </c>
      <c r="E79" s="33">
        <v>60</v>
      </c>
      <c r="F79" s="33">
        <v>4</v>
      </c>
      <c r="G79" s="33">
        <v>100</v>
      </c>
      <c r="H79" s="33">
        <v>40</v>
      </c>
      <c r="I79" s="33">
        <v>60</v>
      </c>
      <c r="J79" s="16"/>
      <c r="K79" s="16"/>
      <c r="L79" s="16"/>
      <c r="M79" s="16"/>
      <c r="N79" s="7"/>
      <c r="O79" s="7"/>
      <c r="P79" s="16"/>
      <c r="Q79" s="7"/>
      <c r="R79" s="2">
        <f>+C79+G79+K79+O79</f>
        <v>200</v>
      </c>
      <c r="S79" s="4">
        <f>(D79+H79+L79+P79)/R79</f>
        <v>0.4</v>
      </c>
      <c r="U79" s="8"/>
      <c r="V79" s="8"/>
      <c r="W79" s="46"/>
      <c r="X79" s="43"/>
      <c r="Y79" s="27"/>
      <c r="Z79" s="27"/>
      <c r="AA79" s="1"/>
    </row>
    <row r="80" spans="1:27">
      <c r="A80" s="1" t="s">
        <v>2</v>
      </c>
      <c r="B80" s="34">
        <v>1.6</v>
      </c>
      <c r="C80" s="33">
        <v>40</v>
      </c>
      <c r="D80" s="33">
        <v>20</v>
      </c>
      <c r="E80" s="33">
        <v>20</v>
      </c>
      <c r="F80" s="34">
        <v>1.6</v>
      </c>
      <c r="G80" s="33">
        <v>40</v>
      </c>
      <c r="H80" s="33">
        <v>20</v>
      </c>
      <c r="I80" s="33">
        <v>20</v>
      </c>
      <c r="J80" s="7"/>
      <c r="K80" s="7"/>
      <c r="L80" s="16"/>
      <c r="M80" s="7"/>
      <c r="N80" s="7"/>
      <c r="O80" s="7"/>
      <c r="P80" s="16"/>
      <c r="Q80" s="7"/>
      <c r="R80" s="2">
        <f t="shared" ref="R80:R82" si="16">+C80+G80+K80+O80</f>
        <v>80</v>
      </c>
      <c r="S80" s="4">
        <f t="shared" ref="S80:S82" si="17">(D80+H80+L80+P80)/R80</f>
        <v>0.5</v>
      </c>
      <c r="U80" s="8"/>
      <c r="V80" s="8"/>
      <c r="W80" s="46"/>
      <c r="X80" s="43"/>
      <c r="Y80" s="27"/>
      <c r="Z80" s="27"/>
      <c r="AA80" s="1"/>
    </row>
    <row r="81" spans="1:27">
      <c r="A81" s="8" t="s">
        <v>3</v>
      </c>
      <c r="B81" s="34">
        <v>0</v>
      </c>
      <c r="C81" s="33">
        <v>0</v>
      </c>
      <c r="D81" s="33">
        <v>0</v>
      </c>
      <c r="E81" s="33">
        <v>0</v>
      </c>
      <c r="F81" s="34">
        <v>0</v>
      </c>
      <c r="G81" s="33">
        <v>0</v>
      </c>
      <c r="H81" s="33">
        <v>0</v>
      </c>
      <c r="I81" s="33">
        <v>0</v>
      </c>
      <c r="J81" s="7"/>
      <c r="K81" s="7"/>
      <c r="L81" s="7"/>
      <c r="M81" s="7"/>
      <c r="N81" s="7"/>
      <c r="O81" s="7"/>
      <c r="P81" s="7"/>
      <c r="Q81" s="7"/>
      <c r="R81" s="2">
        <f t="shared" si="16"/>
        <v>0</v>
      </c>
      <c r="S81" s="4"/>
      <c r="U81" s="8"/>
      <c r="V81" s="8"/>
      <c r="W81" s="46"/>
      <c r="X81" s="44"/>
      <c r="Y81" s="27"/>
      <c r="Z81" s="27"/>
      <c r="AA81" s="1"/>
    </row>
    <row r="82" spans="1:27">
      <c r="A82" s="8" t="s">
        <v>75</v>
      </c>
      <c r="B82" s="34">
        <v>0.4</v>
      </c>
      <c r="C82" s="33">
        <v>10</v>
      </c>
      <c r="D82" s="33">
        <v>2.5</v>
      </c>
      <c r="E82" s="33">
        <v>7.5</v>
      </c>
      <c r="F82" s="34">
        <v>0.4</v>
      </c>
      <c r="G82" s="33">
        <v>10</v>
      </c>
      <c r="H82" s="33">
        <v>2.5</v>
      </c>
      <c r="I82" s="33">
        <v>7.5</v>
      </c>
      <c r="J82" s="7"/>
      <c r="K82" s="7"/>
      <c r="L82" s="7"/>
      <c r="M82" s="7"/>
      <c r="N82" s="7"/>
      <c r="O82" s="7"/>
      <c r="P82" s="7"/>
      <c r="Q82" s="7"/>
      <c r="R82" s="2">
        <f t="shared" si="16"/>
        <v>20</v>
      </c>
      <c r="S82" s="4">
        <f t="shared" si="17"/>
        <v>0.25</v>
      </c>
      <c r="U82" s="8"/>
      <c r="V82" s="8"/>
      <c r="W82" s="46"/>
      <c r="X82" s="44"/>
      <c r="Y82" s="28"/>
      <c r="Z82" s="28"/>
      <c r="AA82" s="1"/>
    </row>
    <row r="83" spans="1:27" ht="15.75" thickBot="1">
      <c r="A83" s="9" t="s">
        <v>53</v>
      </c>
      <c r="B83" s="9"/>
      <c r="C83" s="9"/>
      <c r="D83" s="9"/>
      <c r="E83" s="17"/>
      <c r="F83" s="17"/>
      <c r="G83" s="8"/>
      <c r="H83" s="1" t="s">
        <v>89</v>
      </c>
      <c r="I83" s="1"/>
      <c r="J83" s="1"/>
      <c r="K83" s="1"/>
      <c r="L83" s="1"/>
      <c r="M83" s="1"/>
      <c r="N83" s="13"/>
      <c r="O83" s="13"/>
      <c r="P83" s="13"/>
      <c r="Q83" s="13"/>
      <c r="R83" s="13">
        <f>SUM(R79:R82)</f>
        <v>300</v>
      </c>
      <c r="S83" s="13"/>
      <c r="U83" s="8"/>
      <c r="V83" s="8"/>
      <c r="W83" s="46"/>
      <c r="X83" s="8"/>
      <c r="Y83" s="28"/>
      <c r="Z83" s="28"/>
      <c r="AA83" s="1"/>
    </row>
    <row r="84" spans="1:27">
      <c r="A84" s="1" t="s">
        <v>21</v>
      </c>
      <c r="B84" s="11" t="str">
        <f>+A83</f>
        <v>Fisioterapia Comunitaria y Gestión en Fisioterapia</v>
      </c>
      <c r="C84" s="15"/>
      <c r="D84" s="15"/>
      <c r="E84" s="12"/>
      <c r="F84" s="11"/>
      <c r="G84" s="15"/>
      <c r="H84" s="15"/>
      <c r="I84" s="12"/>
      <c r="J84" s="11"/>
      <c r="K84" s="15"/>
      <c r="L84" s="15"/>
      <c r="M84" s="12"/>
      <c r="N84" s="11"/>
      <c r="O84" s="15"/>
      <c r="P84" s="15"/>
      <c r="Q84" s="12"/>
      <c r="R84" s="13"/>
      <c r="S84" s="13"/>
      <c r="U84" s="8"/>
      <c r="V84" s="8"/>
      <c r="W84" s="46"/>
      <c r="X84" s="8"/>
      <c r="Y84" s="1"/>
      <c r="Z84" s="1"/>
      <c r="AA84" s="1"/>
    </row>
    <row r="85" spans="1:27" ht="15.75" thickBot="1">
      <c r="A85" s="1" t="s">
        <v>20</v>
      </c>
      <c r="B85" s="18" t="s">
        <v>19</v>
      </c>
      <c r="C85" s="19" t="s">
        <v>17</v>
      </c>
      <c r="D85" s="19" t="s">
        <v>11</v>
      </c>
      <c r="E85" s="20" t="s">
        <v>18</v>
      </c>
      <c r="F85" s="18" t="s">
        <v>19</v>
      </c>
      <c r="G85" s="19" t="s">
        <v>17</v>
      </c>
      <c r="H85" s="19" t="s">
        <v>11</v>
      </c>
      <c r="I85" s="20" t="s">
        <v>18</v>
      </c>
      <c r="J85" s="18" t="s">
        <v>19</v>
      </c>
      <c r="K85" s="19" t="s">
        <v>17</v>
      </c>
      <c r="L85" s="19" t="s">
        <v>11</v>
      </c>
      <c r="M85" s="20" t="s">
        <v>18</v>
      </c>
      <c r="N85" s="18" t="s">
        <v>19</v>
      </c>
      <c r="O85" s="19" t="s">
        <v>17</v>
      </c>
      <c r="P85" s="19" t="s">
        <v>11</v>
      </c>
      <c r="Q85" s="20" t="s">
        <v>18</v>
      </c>
      <c r="R85" s="8" t="s">
        <v>10</v>
      </c>
      <c r="S85" s="8" t="s">
        <v>22</v>
      </c>
      <c r="U85" s="8"/>
      <c r="V85" s="8"/>
      <c r="W85" s="46"/>
      <c r="X85" s="8"/>
      <c r="Y85" s="1"/>
    </row>
    <row r="86" spans="1:27">
      <c r="A86" s="1" t="s">
        <v>1</v>
      </c>
      <c r="B86" s="33">
        <v>4</v>
      </c>
      <c r="C86" s="33">
        <v>100</v>
      </c>
      <c r="D86" s="33">
        <v>40</v>
      </c>
      <c r="E86" s="33">
        <v>60</v>
      </c>
      <c r="F86" s="16"/>
      <c r="G86" s="16"/>
      <c r="H86" s="16"/>
      <c r="I86" s="16"/>
      <c r="J86" s="16"/>
      <c r="K86" s="16"/>
      <c r="L86" s="16"/>
      <c r="M86" s="16"/>
      <c r="N86" s="7"/>
      <c r="O86" s="7"/>
      <c r="P86" s="7"/>
      <c r="Q86" s="7"/>
      <c r="R86" s="2">
        <f>+C86+G86+K86+O86</f>
        <v>100</v>
      </c>
      <c r="S86" s="4">
        <f>(D86+H86+L86+P86)/R86</f>
        <v>0.4</v>
      </c>
      <c r="U86" s="8"/>
      <c r="V86" s="8"/>
      <c r="W86" s="46"/>
      <c r="X86" s="8"/>
      <c r="Y86" s="1"/>
    </row>
    <row r="87" spans="1:27">
      <c r="A87" s="1" t="s">
        <v>2</v>
      </c>
      <c r="B87" s="34">
        <v>1.2</v>
      </c>
      <c r="C87" s="33">
        <v>30</v>
      </c>
      <c r="D87" s="33">
        <v>20</v>
      </c>
      <c r="E87" s="33">
        <v>10</v>
      </c>
      <c r="F87" s="7"/>
      <c r="G87" s="16"/>
      <c r="H87" s="16"/>
      <c r="I87" s="16"/>
      <c r="J87" s="7"/>
      <c r="K87" s="7"/>
      <c r="L87" s="7"/>
      <c r="M87" s="7"/>
      <c r="N87" s="7"/>
      <c r="O87" s="7"/>
      <c r="P87" s="7"/>
      <c r="Q87" s="7"/>
      <c r="R87" s="2">
        <f t="shared" ref="R87:R89" si="18">+C87+G87+K87+O87</f>
        <v>30</v>
      </c>
      <c r="S87" s="4">
        <f t="shared" ref="S87:S89" si="19">(D87+H87+L87+P87)/R87</f>
        <v>0.66666666666666663</v>
      </c>
      <c r="U87" s="8"/>
      <c r="V87" s="8"/>
      <c r="W87" s="46"/>
      <c r="X87" s="8"/>
      <c r="Y87" s="1"/>
    </row>
    <row r="88" spans="1:27">
      <c r="A88" s="8" t="s">
        <v>3</v>
      </c>
      <c r="B88" s="34">
        <v>0.6</v>
      </c>
      <c r="C88" s="33">
        <v>15</v>
      </c>
      <c r="D88" s="33">
        <v>2</v>
      </c>
      <c r="E88" s="33">
        <v>13</v>
      </c>
      <c r="F88" s="7"/>
      <c r="G88" s="16"/>
      <c r="H88" s="16"/>
      <c r="I88" s="16"/>
      <c r="J88" s="7"/>
      <c r="K88" s="7"/>
      <c r="L88" s="7"/>
      <c r="M88" s="7"/>
      <c r="N88" s="7"/>
      <c r="O88" s="7"/>
      <c r="P88" s="7"/>
      <c r="Q88" s="7"/>
      <c r="R88" s="2">
        <f t="shared" si="18"/>
        <v>15</v>
      </c>
      <c r="S88" s="4">
        <f t="shared" si="19"/>
        <v>0.13333333333333333</v>
      </c>
      <c r="U88" s="8"/>
      <c r="V88" s="8"/>
      <c r="W88" s="8"/>
      <c r="X88" s="8"/>
      <c r="Y88" s="1"/>
    </row>
    <row r="89" spans="1:27">
      <c r="A89" s="8" t="s">
        <v>75</v>
      </c>
      <c r="B89" s="34">
        <v>0.2</v>
      </c>
      <c r="C89" s="33">
        <v>5</v>
      </c>
      <c r="D89" s="33">
        <v>2</v>
      </c>
      <c r="E89" s="33">
        <v>3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2">
        <f t="shared" si="18"/>
        <v>5</v>
      </c>
      <c r="S89" s="4">
        <f t="shared" si="19"/>
        <v>0.4</v>
      </c>
      <c r="U89" s="8"/>
      <c r="V89" s="8"/>
      <c r="W89" s="8"/>
      <c r="X89" s="8"/>
      <c r="Y89" s="1"/>
    </row>
    <row r="90" spans="1:27" ht="15.75" thickBot="1">
      <c r="A90" s="9" t="s">
        <v>54</v>
      </c>
      <c r="B90" s="9"/>
      <c r="C90" s="9"/>
      <c r="D90" s="9"/>
      <c r="E90" s="17"/>
      <c r="F90" s="17"/>
      <c r="G90" s="8"/>
      <c r="H90" s="1" t="s">
        <v>90</v>
      </c>
      <c r="I90" s="1"/>
      <c r="J90" s="1"/>
      <c r="K90" s="1"/>
      <c r="L90" s="1"/>
      <c r="M90" s="1"/>
      <c r="N90" s="13"/>
      <c r="O90" s="13"/>
      <c r="P90" s="13"/>
      <c r="Q90" s="13">
        <f>SUM(B86:B89)</f>
        <v>6</v>
      </c>
      <c r="R90" s="13">
        <f>SUM(R86:R89)</f>
        <v>150</v>
      </c>
      <c r="S90" s="13"/>
      <c r="U90" s="8"/>
      <c r="V90" s="8"/>
      <c r="W90" s="8"/>
      <c r="X90" s="8"/>
      <c r="Y90" s="1"/>
    </row>
    <row r="91" spans="1:27">
      <c r="A91" s="1" t="s">
        <v>21</v>
      </c>
      <c r="B91" s="22" t="s">
        <v>55</v>
      </c>
      <c r="C91" s="15"/>
      <c r="D91" s="15"/>
      <c r="E91" s="12"/>
      <c r="F91" s="22" t="s">
        <v>56</v>
      </c>
      <c r="G91" s="15"/>
      <c r="H91" s="15"/>
      <c r="I91" s="12"/>
      <c r="J91" s="22" t="s">
        <v>57</v>
      </c>
      <c r="K91" s="15"/>
      <c r="L91" s="15"/>
      <c r="M91" s="12"/>
      <c r="N91" s="22" t="s">
        <v>58</v>
      </c>
      <c r="O91" s="15"/>
      <c r="P91" s="15"/>
      <c r="Q91" s="12"/>
      <c r="R91" s="13"/>
      <c r="S91" s="13"/>
      <c r="U91" s="8"/>
      <c r="V91" s="8"/>
      <c r="W91" s="8"/>
      <c r="X91" s="8"/>
      <c r="Y91" s="1"/>
    </row>
    <row r="92" spans="1:27" ht="15.75" thickBot="1">
      <c r="A92" s="1" t="s">
        <v>20</v>
      </c>
      <c r="B92" s="18" t="s">
        <v>19</v>
      </c>
      <c r="C92" s="19" t="s">
        <v>17</v>
      </c>
      <c r="D92" s="19" t="s">
        <v>11</v>
      </c>
      <c r="E92" s="20" t="s">
        <v>18</v>
      </c>
      <c r="F92" s="18" t="s">
        <v>19</v>
      </c>
      <c r="G92" s="19" t="s">
        <v>17</v>
      </c>
      <c r="H92" s="19" t="s">
        <v>11</v>
      </c>
      <c r="I92" s="20" t="s">
        <v>18</v>
      </c>
      <c r="J92" s="18" t="s">
        <v>19</v>
      </c>
      <c r="K92" s="19" t="s">
        <v>17</v>
      </c>
      <c r="L92" s="19" t="s">
        <v>11</v>
      </c>
      <c r="M92" s="20" t="s">
        <v>18</v>
      </c>
      <c r="N92" s="18" t="s">
        <v>19</v>
      </c>
      <c r="O92" s="19" t="s">
        <v>17</v>
      </c>
      <c r="P92" s="19" t="s">
        <v>11</v>
      </c>
      <c r="Q92" s="20" t="s">
        <v>18</v>
      </c>
      <c r="R92" s="8" t="s">
        <v>10</v>
      </c>
      <c r="S92" s="8" t="s">
        <v>22</v>
      </c>
      <c r="U92" s="8"/>
      <c r="V92" s="8"/>
      <c r="W92" s="8"/>
      <c r="X92" s="8"/>
      <c r="Y92" s="1"/>
    </row>
    <row r="93" spans="1:27">
      <c r="A93" s="1" t="s">
        <v>1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7"/>
      <c r="O93" s="16"/>
      <c r="P93" s="16"/>
      <c r="Q93" s="16"/>
      <c r="R93" s="2">
        <f>+C93+G93+K93+O93</f>
        <v>0</v>
      </c>
      <c r="S93" s="4"/>
      <c r="U93" s="8"/>
      <c r="V93" s="8"/>
      <c r="W93" s="8"/>
      <c r="X93" s="8"/>
      <c r="Y93" s="1"/>
    </row>
    <row r="94" spans="1:27">
      <c r="A94" s="1" t="s">
        <v>2</v>
      </c>
      <c r="B94" s="7"/>
      <c r="C94" s="16"/>
      <c r="D94" s="16"/>
      <c r="E94" s="16"/>
      <c r="F94" s="7"/>
      <c r="G94" s="16"/>
      <c r="H94" s="16"/>
      <c r="I94" s="16"/>
      <c r="J94" s="16"/>
      <c r="K94" s="16"/>
      <c r="L94" s="16"/>
      <c r="M94" s="16"/>
      <c r="N94" s="7"/>
      <c r="O94" s="16"/>
      <c r="P94" s="16"/>
      <c r="Q94" s="16"/>
      <c r="R94" s="2">
        <f t="shared" ref="R94:R96" si="20">+C94+G94+K94+O94</f>
        <v>0</v>
      </c>
      <c r="S94" s="4"/>
      <c r="U94" s="8"/>
      <c r="V94" s="8"/>
      <c r="W94" s="8"/>
      <c r="X94" s="8"/>
      <c r="Y94" s="1"/>
    </row>
    <row r="95" spans="1:27">
      <c r="A95" s="8" t="s">
        <v>3</v>
      </c>
      <c r="B95" s="7"/>
      <c r="C95" s="16"/>
      <c r="D95" s="16"/>
      <c r="E95" s="16"/>
      <c r="F95" s="7"/>
      <c r="G95" s="16"/>
      <c r="H95" s="16"/>
      <c r="I95" s="16"/>
      <c r="J95" s="16"/>
      <c r="K95" s="16"/>
      <c r="L95" s="16"/>
      <c r="M95" s="16"/>
      <c r="N95" s="7"/>
      <c r="O95" s="16"/>
      <c r="P95" s="16"/>
      <c r="Q95" s="16"/>
      <c r="R95" s="2">
        <f t="shared" si="20"/>
        <v>0</v>
      </c>
      <c r="S95" s="4"/>
      <c r="U95" s="8"/>
      <c r="V95" s="8"/>
      <c r="W95" s="8"/>
      <c r="X95" s="8"/>
      <c r="Y95" s="1"/>
    </row>
    <row r="96" spans="1:27">
      <c r="A96" s="8" t="s">
        <v>12</v>
      </c>
      <c r="B96" s="7">
        <v>9</v>
      </c>
      <c r="C96" s="16">
        <v>225</v>
      </c>
      <c r="D96" s="16">
        <v>101.25</v>
      </c>
      <c r="E96" s="16">
        <v>123.75</v>
      </c>
      <c r="F96" s="7">
        <v>9</v>
      </c>
      <c r="G96" s="16">
        <v>225</v>
      </c>
      <c r="H96" s="16">
        <v>101.25</v>
      </c>
      <c r="I96" s="16">
        <v>123.75</v>
      </c>
      <c r="J96" s="16">
        <v>12</v>
      </c>
      <c r="K96" s="16">
        <v>300</v>
      </c>
      <c r="L96" s="16">
        <v>135</v>
      </c>
      <c r="M96" s="16">
        <v>165</v>
      </c>
      <c r="N96" s="7">
        <v>12</v>
      </c>
      <c r="O96" s="16">
        <v>300</v>
      </c>
      <c r="P96" s="16">
        <v>135</v>
      </c>
      <c r="Q96" s="16">
        <v>165</v>
      </c>
      <c r="R96" s="2">
        <f t="shared" si="20"/>
        <v>1050</v>
      </c>
      <c r="S96" s="4">
        <f t="shared" ref="S96" si="21">(D96+H96+L96+P96)/R96</f>
        <v>0.45</v>
      </c>
      <c r="U96" s="8"/>
      <c r="V96" s="8"/>
      <c r="W96" s="8"/>
      <c r="X96" s="8"/>
      <c r="Y96" s="1"/>
    </row>
    <row r="97" spans="1:25" ht="15.75" thickBot="1">
      <c r="A97" s="9" t="s">
        <v>23</v>
      </c>
      <c r="B97" s="9"/>
      <c r="C97" s="9"/>
      <c r="D97" s="9"/>
      <c r="E97" s="9"/>
      <c r="F97" s="9"/>
      <c r="G97" s="8"/>
      <c r="H97" s="1" t="s">
        <v>91</v>
      </c>
      <c r="I97" s="1"/>
      <c r="J97" s="1"/>
      <c r="K97" s="1"/>
      <c r="L97" s="1"/>
      <c r="M97" s="1"/>
      <c r="N97" s="13"/>
      <c r="O97" s="13"/>
      <c r="P97" s="13"/>
      <c r="Q97" s="13"/>
      <c r="R97" s="13">
        <f>SUM(R93:R96)</f>
        <v>1050</v>
      </c>
      <c r="S97" s="13"/>
      <c r="U97" s="8"/>
      <c r="V97" s="8"/>
      <c r="W97" s="8"/>
      <c r="X97" s="8"/>
      <c r="Y97" s="1"/>
    </row>
    <row r="98" spans="1:25">
      <c r="A98" s="1" t="s">
        <v>21</v>
      </c>
      <c r="B98" s="11" t="str">
        <f>+A97</f>
        <v>Trabajo Fin de Grado</v>
      </c>
      <c r="C98" s="15"/>
      <c r="D98" s="15"/>
      <c r="E98" s="12"/>
      <c r="F98" s="11"/>
      <c r="G98" s="15"/>
      <c r="H98" s="15"/>
      <c r="I98" s="12"/>
      <c r="J98" s="11"/>
      <c r="K98" s="15"/>
      <c r="L98" s="15"/>
      <c r="M98" s="12"/>
      <c r="N98" s="11"/>
      <c r="O98" s="15"/>
      <c r="P98" s="15"/>
      <c r="Q98" s="12"/>
      <c r="R98" s="13"/>
      <c r="S98" s="13"/>
      <c r="U98" s="8"/>
      <c r="V98" s="8"/>
      <c r="W98" s="8"/>
      <c r="X98" s="8"/>
      <c r="Y98" s="1"/>
    </row>
    <row r="99" spans="1:25" ht="15.75" thickBot="1">
      <c r="A99" s="1" t="s">
        <v>20</v>
      </c>
      <c r="B99" s="18" t="s">
        <v>19</v>
      </c>
      <c r="C99" s="19" t="s">
        <v>17</v>
      </c>
      <c r="D99" s="19" t="s">
        <v>11</v>
      </c>
      <c r="E99" s="20" t="s">
        <v>18</v>
      </c>
      <c r="F99" s="18" t="s">
        <v>19</v>
      </c>
      <c r="G99" s="19" t="s">
        <v>17</v>
      </c>
      <c r="H99" s="19" t="s">
        <v>11</v>
      </c>
      <c r="I99" s="20" t="s">
        <v>18</v>
      </c>
      <c r="J99" s="18" t="s">
        <v>19</v>
      </c>
      <c r="K99" s="19" t="s">
        <v>17</v>
      </c>
      <c r="L99" s="19" t="s">
        <v>11</v>
      </c>
      <c r="M99" s="20" t="s">
        <v>18</v>
      </c>
      <c r="N99" s="18" t="s">
        <v>19</v>
      </c>
      <c r="O99" s="19" t="s">
        <v>17</v>
      </c>
      <c r="P99" s="19" t="s">
        <v>11</v>
      </c>
      <c r="Q99" s="20" t="s">
        <v>18</v>
      </c>
      <c r="R99" s="8" t="s">
        <v>10</v>
      </c>
      <c r="S99" s="8" t="s">
        <v>22</v>
      </c>
      <c r="U99" s="8"/>
      <c r="V99" s="8"/>
      <c r="W99" s="8"/>
      <c r="X99" s="8"/>
      <c r="Y99" s="1"/>
    </row>
    <row r="100" spans="1:25">
      <c r="A100" s="1" t="s">
        <v>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7"/>
      <c r="O100" s="7"/>
      <c r="P100" s="7"/>
      <c r="Q100" s="7"/>
      <c r="R100" s="2">
        <f>+C100+G100+K100+O100</f>
        <v>0</v>
      </c>
      <c r="S100" s="4" t="e">
        <f>(D100+H100+L100+P100)/R100</f>
        <v>#DIV/0!</v>
      </c>
      <c r="U100" s="8"/>
      <c r="V100" s="8"/>
      <c r="W100" s="8"/>
      <c r="X100" s="8"/>
      <c r="Y100" s="1"/>
    </row>
    <row r="101" spans="1:25">
      <c r="A101" s="1" t="s">
        <v>2</v>
      </c>
      <c r="B101" s="7"/>
      <c r="C101" s="16"/>
      <c r="D101" s="16"/>
      <c r="E101" s="16"/>
      <c r="F101" s="7"/>
      <c r="G101" s="16"/>
      <c r="H101" s="16"/>
      <c r="I101" s="16"/>
      <c r="J101" s="7"/>
      <c r="K101" s="7"/>
      <c r="L101" s="7"/>
      <c r="M101" s="7"/>
      <c r="N101" s="7"/>
      <c r="O101" s="7"/>
      <c r="P101" s="7"/>
      <c r="Q101" s="7"/>
      <c r="R101" s="2">
        <f t="shared" ref="R101:R104" si="22">+C101+G101+K101+O101</f>
        <v>0</v>
      </c>
      <c r="S101" s="4" t="e">
        <f t="shared" ref="S101:S104" si="23">(D101+H101+L101+P101)/R101</f>
        <v>#DIV/0!</v>
      </c>
      <c r="U101" s="8"/>
      <c r="V101" s="8"/>
      <c r="W101" s="8"/>
      <c r="X101" s="8"/>
      <c r="Y101" s="1"/>
    </row>
    <row r="102" spans="1:25">
      <c r="A102" s="8" t="s">
        <v>3</v>
      </c>
      <c r="B102" s="7"/>
      <c r="C102" s="16"/>
      <c r="D102" s="16"/>
      <c r="E102" s="16"/>
      <c r="F102" s="7"/>
      <c r="G102" s="16"/>
      <c r="H102" s="16"/>
      <c r="I102" s="16"/>
      <c r="J102" s="7"/>
      <c r="K102" s="7"/>
      <c r="L102" s="7"/>
      <c r="M102" s="7"/>
      <c r="N102" s="7"/>
      <c r="O102" s="7"/>
      <c r="P102" s="7"/>
      <c r="Q102" s="7"/>
      <c r="R102" s="2">
        <f t="shared" si="22"/>
        <v>0</v>
      </c>
      <c r="S102" s="4" t="e">
        <f t="shared" si="23"/>
        <v>#DIV/0!</v>
      </c>
      <c r="U102" s="8"/>
      <c r="V102" s="8"/>
      <c r="W102" s="8"/>
      <c r="X102" s="8"/>
      <c r="Y102" s="1"/>
    </row>
    <row r="103" spans="1:25">
      <c r="A103" s="8" t="s">
        <v>12</v>
      </c>
      <c r="B103" s="7"/>
      <c r="C103" s="16"/>
      <c r="D103" s="16"/>
      <c r="E103" s="1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2">
        <f t="shared" si="22"/>
        <v>0</v>
      </c>
      <c r="S103" s="4" t="e">
        <f t="shared" si="23"/>
        <v>#DIV/0!</v>
      </c>
      <c r="U103" s="8"/>
      <c r="V103" s="8"/>
      <c r="W103" s="8"/>
      <c r="X103" s="8"/>
      <c r="Y103" s="1"/>
    </row>
    <row r="104" spans="1:25" ht="15.75">
      <c r="A104" s="8" t="s">
        <v>13</v>
      </c>
      <c r="B104" s="59">
        <v>6</v>
      </c>
      <c r="C104" s="59">
        <v>150</v>
      </c>
      <c r="D104" s="59">
        <v>5</v>
      </c>
      <c r="E104" s="59">
        <v>145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2">
        <f t="shared" si="22"/>
        <v>150</v>
      </c>
      <c r="S104" s="4">
        <f t="shared" si="23"/>
        <v>3.3333333333333333E-2</v>
      </c>
      <c r="U104" s="8"/>
      <c r="V104" s="8"/>
      <c r="W104" s="8"/>
      <c r="X104" s="8"/>
      <c r="Y104" s="1"/>
    </row>
    <row r="105" spans="1:25" ht="15.75" thickBot="1">
      <c r="A105" s="9" t="s">
        <v>59</v>
      </c>
      <c r="B105" s="9"/>
      <c r="C105" s="9"/>
      <c r="D105" s="9"/>
      <c r="E105" s="17"/>
      <c r="F105" s="17"/>
      <c r="G105" s="8"/>
      <c r="H105" s="1" t="s">
        <v>92</v>
      </c>
      <c r="I105" s="1"/>
      <c r="J105" s="1"/>
      <c r="K105" s="1"/>
      <c r="L105" s="1"/>
      <c r="M105" s="1"/>
      <c r="N105" s="13"/>
      <c r="O105" s="13"/>
      <c r="P105" s="13"/>
      <c r="Q105" s="13">
        <f>SUM(B100:B104)</f>
        <v>6</v>
      </c>
      <c r="R105" s="13">
        <f>SUM(R101:R104)</f>
        <v>150</v>
      </c>
      <c r="S105" s="13"/>
      <c r="U105" s="8"/>
      <c r="V105" s="8"/>
      <c r="W105" s="8"/>
      <c r="X105" s="8"/>
      <c r="Y105" s="1"/>
    </row>
    <row r="106" spans="1:25">
      <c r="A106" s="1" t="s">
        <v>21</v>
      </c>
      <c r="B106" s="11" t="str">
        <f>+A105</f>
        <v>Fisioterapia en Geriatría</v>
      </c>
      <c r="C106" s="15"/>
      <c r="D106" s="15"/>
      <c r="E106" s="12"/>
      <c r="F106" s="11"/>
      <c r="G106" s="15"/>
      <c r="H106" s="15"/>
      <c r="I106" s="12"/>
      <c r="J106" s="11"/>
      <c r="K106" s="15"/>
      <c r="L106" s="15"/>
      <c r="M106" s="12"/>
      <c r="N106" s="11"/>
      <c r="O106" s="15"/>
      <c r="P106" s="15"/>
      <c r="Q106" s="12"/>
      <c r="R106" s="13"/>
      <c r="S106" s="13"/>
      <c r="U106" s="8"/>
      <c r="V106" s="8"/>
      <c r="W106" s="8"/>
      <c r="X106" s="8"/>
      <c r="Y106" s="1"/>
    </row>
    <row r="107" spans="1:25" ht="15.75" thickBot="1">
      <c r="A107" s="1" t="s">
        <v>20</v>
      </c>
      <c r="B107" s="18" t="s">
        <v>19</v>
      </c>
      <c r="C107" s="19" t="s">
        <v>17</v>
      </c>
      <c r="D107" s="19" t="s">
        <v>11</v>
      </c>
      <c r="E107" s="20" t="s">
        <v>18</v>
      </c>
      <c r="F107" s="18" t="s">
        <v>19</v>
      </c>
      <c r="G107" s="19" t="s">
        <v>17</v>
      </c>
      <c r="H107" s="19" t="s">
        <v>11</v>
      </c>
      <c r="I107" s="20" t="s">
        <v>18</v>
      </c>
      <c r="J107" s="18" t="s">
        <v>19</v>
      </c>
      <c r="K107" s="19" t="s">
        <v>17</v>
      </c>
      <c r="L107" s="19" t="s">
        <v>11</v>
      </c>
      <c r="M107" s="20" t="s">
        <v>18</v>
      </c>
      <c r="N107" s="18" t="s">
        <v>19</v>
      </c>
      <c r="O107" s="19" t="s">
        <v>17</v>
      </c>
      <c r="P107" s="19" t="s">
        <v>11</v>
      </c>
      <c r="Q107" s="20" t="s">
        <v>18</v>
      </c>
      <c r="R107" s="8" t="s">
        <v>10</v>
      </c>
      <c r="S107" s="8" t="s">
        <v>22</v>
      </c>
      <c r="U107" s="8"/>
      <c r="V107" s="8"/>
      <c r="W107" s="8"/>
      <c r="X107" s="8"/>
      <c r="Y107" s="1"/>
    </row>
    <row r="108" spans="1:25">
      <c r="A108" s="1" t="s">
        <v>1</v>
      </c>
      <c r="B108" s="16">
        <v>4</v>
      </c>
      <c r="C108" s="16">
        <v>100</v>
      </c>
      <c r="D108" s="16">
        <v>40</v>
      </c>
      <c r="E108" s="16">
        <v>60</v>
      </c>
      <c r="F108" s="16"/>
      <c r="G108" s="16"/>
      <c r="H108" s="16"/>
      <c r="I108" s="16"/>
      <c r="J108" s="16"/>
      <c r="K108" s="16"/>
      <c r="L108" s="16"/>
      <c r="M108" s="16"/>
      <c r="N108" s="7"/>
      <c r="O108" s="7"/>
      <c r="P108" s="7"/>
      <c r="Q108" s="7"/>
      <c r="R108" s="2">
        <f>+C108+G108+K108+O108</f>
        <v>100</v>
      </c>
      <c r="S108" s="4">
        <f>(D108+H108+L108+P108)/R108</f>
        <v>0.4</v>
      </c>
      <c r="U108" s="8"/>
      <c r="V108" s="8"/>
      <c r="W108" s="8"/>
      <c r="X108" s="8"/>
      <c r="Y108" s="1"/>
    </row>
    <row r="109" spans="1:25">
      <c r="A109" s="1" t="s">
        <v>2</v>
      </c>
      <c r="B109" s="7">
        <v>1.2</v>
      </c>
      <c r="C109" s="16">
        <v>30</v>
      </c>
      <c r="D109" s="16">
        <v>20</v>
      </c>
      <c r="E109" s="16">
        <v>10</v>
      </c>
      <c r="F109" s="7"/>
      <c r="G109" s="16"/>
      <c r="H109" s="16"/>
      <c r="I109" s="16"/>
      <c r="J109" s="7"/>
      <c r="K109" s="7"/>
      <c r="L109" s="7"/>
      <c r="M109" s="7"/>
      <c r="N109" s="7"/>
      <c r="O109" s="7"/>
      <c r="P109" s="7"/>
      <c r="Q109" s="7"/>
      <c r="R109" s="2">
        <f t="shared" ref="R109:R111" si="24">+C109+G109+K109+O109</f>
        <v>30</v>
      </c>
      <c r="S109" s="4">
        <f t="shared" ref="S109:S111" si="25">(D109+H109+L109+P109)/R109</f>
        <v>0.66666666666666663</v>
      </c>
      <c r="U109" s="8"/>
      <c r="V109" s="8"/>
      <c r="W109" s="8"/>
      <c r="X109" s="8"/>
      <c r="Y109" s="1"/>
    </row>
    <row r="110" spans="1:25">
      <c r="A110" s="8" t="s">
        <v>3</v>
      </c>
      <c r="B110" s="7">
        <v>0.5</v>
      </c>
      <c r="C110" s="16">
        <v>12.5</v>
      </c>
      <c r="D110" s="16">
        <v>2.5</v>
      </c>
      <c r="E110" s="16">
        <v>10</v>
      </c>
      <c r="F110" s="7"/>
      <c r="G110" s="16"/>
      <c r="H110" s="16"/>
      <c r="I110" s="16"/>
      <c r="J110" s="7"/>
      <c r="K110" s="7"/>
      <c r="L110" s="7"/>
      <c r="M110" s="7"/>
      <c r="N110" s="7"/>
      <c r="O110" s="7"/>
      <c r="P110" s="7"/>
      <c r="Q110" s="7"/>
      <c r="R110" s="2">
        <f t="shared" si="24"/>
        <v>12.5</v>
      </c>
      <c r="S110" s="4">
        <f t="shared" si="25"/>
        <v>0.2</v>
      </c>
      <c r="U110" s="8"/>
      <c r="V110" s="8"/>
      <c r="W110" s="8"/>
      <c r="X110" s="8"/>
      <c r="Y110" s="1"/>
    </row>
    <row r="111" spans="1:25">
      <c r="A111" s="8" t="s">
        <v>75</v>
      </c>
      <c r="B111" s="7">
        <v>0.3</v>
      </c>
      <c r="C111" s="16">
        <v>7.5</v>
      </c>
      <c r="D111" s="16">
        <v>2.5</v>
      </c>
      <c r="E111" s="16">
        <v>5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2">
        <f t="shared" si="24"/>
        <v>7.5</v>
      </c>
      <c r="S111" s="4">
        <f t="shared" si="25"/>
        <v>0.33333333333333331</v>
      </c>
      <c r="U111" s="8"/>
      <c r="V111" s="8"/>
      <c r="W111" s="8"/>
      <c r="X111" s="8"/>
      <c r="Y111" s="1"/>
    </row>
    <row r="112" spans="1:25" ht="15.75" thickBot="1">
      <c r="A112" s="9" t="s">
        <v>60</v>
      </c>
      <c r="B112" s="9"/>
      <c r="C112" s="9"/>
      <c r="D112" s="9"/>
      <c r="E112" s="17"/>
      <c r="F112" s="17"/>
      <c r="G112" s="8"/>
      <c r="H112" s="1" t="s">
        <v>93</v>
      </c>
      <c r="I112" s="1"/>
      <c r="J112" s="1"/>
      <c r="K112" s="1"/>
      <c r="L112" s="1"/>
      <c r="M112" s="1"/>
      <c r="N112" s="13"/>
      <c r="O112" s="13"/>
      <c r="P112" s="13"/>
      <c r="Q112" s="13">
        <f>SUM(B108:B111)</f>
        <v>6</v>
      </c>
      <c r="R112" s="13">
        <f>SUM(R108:R111)</f>
        <v>150</v>
      </c>
      <c r="S112" s="13"/>
      <c r="U112" s="8"/>
      <c r="V112" s="8"/>
      <c r="W112" s="8"/>
      <c r="X112" s="8"/>
      <c r="Y112" s="1"/>
    </row>
    <row r="113" spans="1:30">
      <c r="A113" s="1" t="s">
        <v>21</v>
      </c>
      <c r="B113" s="11" t="str">
        <f>+A112</f>
        <v>Fisioterapia de la Actividad Física y el Deporte</v>
      </c>
      <c r="C113" s="15"/>
      <c r="D113" s="15"/>
      <c r="E113" s="12"/>
      <c r="F113" s="11"/>
      <c r="G113" s="15"/>
      <c r="H113" s="15"/>
      <c r="I113" s="12"/>
      <c r="J113" s="11"/>
      <c r="K113" s="15"/>
      <c r="L113" s="15"/>
      <c r="M113" s="12"/>
      <c r="N113" s="11"/>
      <c r="O113" s="15"/>
      <c r="P113" s="15"/>
      <c r="Q113" s="12"/>
      <c r="R113" s="13"/>
      <c r="S113" s="13"/>
      <c r="U113" s="8"/>
      <c r="V113" s="8"/>
      <c r="W113" s="8"/>
      <c r="X113" s="8"/>
      <c r="Y113" s="1"/>
    </row>
    <row r="114" spans="1:30" ht="15.75" thickBot="1">
      <c r="A114" s="1" t="s">
        <v>20</v>
      </c>
      <c r="B114" s="18" t="s">
        <v>19</v>
      </c>
      <c r="C114" s="19" t="s">
        <v>17</v>
      </c>
      <c r="D114" s="19" t="s">
        <v>11</v>
      </c>
      <c r="E114" s="20" t="s">
        <v>18</v>
      </c>
      <c r="F114" s="18" t="s">
        <v>19</v>
      </c>
      <c r="G114" s="19" t="s">
        <v>17</v>
      </c>
      <c r="H114" s="19" t="s">
        <v>11</v>
      </c>
      <c r="I114" s="20" t="s">
        <v>18</v>
      </c>
      <c r="J114" s="18" t="s">
        <v>19</v>
      </c>
      <c r="K114" s="19" t="s">
        <v>17</v>
      </c>
      <c r="L114" s="19" t="s">
        <v>11</v>
      </c>
      <c r="M114" s="20" t="s">
        <v>18</v>
      </c>
      <c r="N114" s="18" t="s">
        <v>19</v>
      </c>
      <c r="O114" s="19" t="s">
        <v>17</v>
      </c>
      <c r="P114" s="19" t="s">
        <v>11</v>
      </c>
      <c r="Q114" s="20" t="s">
        <v>18</v>
      </c>
      <c r="R114" s="8" t="s">
        <v>10</v>
      </c>
      <c r="S114" s="8" t="s">
        <v>22</v>
      </c>
      <c r="U114" s="8"/>
      <c r="V114" s="8"/>
      <c r="W114" s="8"/>
      <c r="X114" s="8"/>
      <c r="Y114" s="1"/>
    </row>
    <row r="115" spans="1:30">
      <c r="A115" s="1" t="s">
        <v>1</v>
      </c>
      <c r="B115" s="16">
        <v>4</v>
      </c>
      <c r="C115" s="16">
        <v>100</v>
      </c>
      <c r="D115" s="16">
        <v>40</v>
      </c>
      <c r="E115" s="16">
        <v>60</v>
      </c>
      <c r="F115" s="16"/>
      <c r="G115" s="16"/>
      <c r="H115" s="16"/>
      <c r="I115" s="16"/>
      <c r="J115" s="16"/>
      <c r="K115" s="16"/>
      <c r="L115" s="16"/>
      <c r="M115" s="16"/>
      <c r="N115" s="7"/>
      <c r="O115" s="7"/>
      <c r="P115" s="7"/>
      <c r="Q115" s="7"/>
      <c r="R115" s="2">
        <f>+C115+G115+K115+O115</f>
        <v>100</v>
      </c>
      <c r="S115" s="4">
        <f>(D115+H115+L115+P115)/R115</f>
        <v>0.4</v>
      </c>
      <c r="U115" s="8"/>
      <c r="V115" s="8"/>
      <c r="W115" s="8"/>
      <c r="X115" s="8"/>
      <c r="Y115" s="1"/>
    </row>
    <row r="116" spans="1:30">
      <c r="A116" s="1" t="s">
        <v>2</v>
      </c>
      <c r="B116" s="7">
        <v>1.2</v>
      </c>
      <c r="C116" s="16">
        <v>30</v>
      </c>
      <c r="D116" s="16">
        <v>20</v>
      </c>
      <c r="E116" s="16">
        <v>10</v>
      </c>
      <c r="F116" s="7"/>
      <c r="G116" s="16"/>
      <c r="H116" s="16"/>
      <c r="I116" s="16"/>
      <c r="J116" s="7"/>
      <c r="K116" s="7"/>
      <c r="L116" s="7"/>
      <c r="M116" s="7"/>
      <c r="N116" s="7"/>
      <c r="O116" s="7"/>
      <c r="P116" s="7"/>
      <c r="Q116" s="7"/>
      <c r="R116" s="2">
        <f t="shared" ref="R116:R118" si="26">+C116+G116+K116+O116</f>
        <v>30</v>
      </c>
      <c r="S116" s="4">
        <f t="shared" ref="S116:S118" si="27">(D116+H116+L116+P116)/R116</f>
        <v>0.66666666666666663</v>
      </c>
      <c r="U116" s="8"/>
      <c r="V116" s="8"/>
      <c r="W116" s="8"/>
      <c r="X116" s="8"/>
      <c r="Y116" s="1"/>
    </row>
    <row r="117" spans="1:30">
      <c r="A117" s="8" t="s">
        <v>3</v>
      </c>
      <c r="B117" s="7">
        <v>0.5</v>
      </c>
      <c r="C117" s="16">
        <v>12.5</v>
      </c>
      <c r="D117" s="16">
        <v>2.5</v>
      </c>
      <c r="E117" s="16">
        <v>10</v>
      </c>
      <c r="F117" s="7"/>
      <c r="G117" s="16"/>
      <c r="H117" s="16"/>
      <c r="I117" s="16"/>
      <c r="J117" s="7"/>
      <c r="K117" s="7"/>
      <c r="L117" s="7"/>
      <c r="M117" s="7"/>
      <c r="N117" s="7"/>
      <c r="O117" s="7"/>
      <c r="P117" s="7"/>
      <c r="Q117" s="7"/>
      <c r="R117" s="2">
        <f t="shared" si="26"/>
        <v>12.5</v>
      </c>
      <c r="S117" s="4">
        <f t="shared" si="27"/>
        <v>0.2</v>
      </c>
      <c r="U117" s="8"/>
      <c r="V117" s="8"/>
      <c r="W117" s="8"/>
      <c r="X117" s="8"/>
      <c r="Y117" s="1"/>
    </row>
    <row r="118" spans="1:30">
      <c r="A118" s="8" t="s">
        <v>75</v>
      </c>
      <c r="B118" s="7">
        <v>0.3</v>
      </c>
      <c r="C118" s="16">
        <v>7.5</v>
      </c>
      <c r="D118" s="16">
        <v>2.5</v>
      </c>
      <c r="E118" s="16">
        <v>5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2">
        <f t="shared" si="26"/>
        <v>7.5</v>
      </c>
      <c r="S118" s="4">
        <f t="shared" si="27"/>
        <v>0.33333333333333331</v>
      </c>
      <c r="U118" s="8"/>
      <c r="V118" s="8"/>
      <c r="W118" s="8"/>
      <c r="X118" s="8"/>
      <c r="Y118" s="1"/>
    </row>
    <row r="119" spans="1:30" ht="15.75" thickBot="1">
      <c r="A119" s="9" t="s">
        <v>61</v>
      </c>
      <c r="B119" s="9"/>
      <c r="C119" s="9"/>
      <c r="D119" s="9"/>
      <c r="E119" s="17"/>
      <c r="F119" s="17"/>
      <c r="G119" s="8"/>
      <c r="H119" s="1" t="s">
        <v>94</v>
      </c>
      <c r="I119" s="1"/>
      <c r="J119" s="1"/>
      <c r="K119" s="1"/>
      <c r="L119" s="1"/>
      <c r="M119" s="1"/>
      <c r="N119" s="13"/>
      <c r="O119" s="13"/>
      <c r="P119" s="13"/>
      <c r="Q119" s="13">
        <f>SUM(B115:B118)</f>
        <v>6</v>
      </c>
      <c r="R119" s="13">
        <f>SUM(R115:R118)</f>
        <v>150</v>
      </c>
      <c r="S119" s="13"/>
      <c r="U119" s="8"/>
      <c r="V119" s="8"/>
      <c r="W119" s="8"/>
      <c r="X119" s="8"/>
      <c r="Y119" s="1"/>
    </row>
    <row r="120" spans="1:30">
      <c r="A120" s="1" t="s">
        <v>21</v>
      </c>
      <c r="B120" s="22" t="str">
        <f>+A119</f>
        <v>Fisioterapia de la Postura y el Equilibrio</v>
      </c>
      <c r="C120" s="15"/>
      <c r="D120" s="15"/>
      <c r="E120" s="12"/>
      <c r="F120" s="22"/>
      <c r="G120" s="31"/>
      <c r="H120" s="15"/>
      <c r="I120" s="12"/>
      <c r="J120" s="22"/>
      <c r="K120" s="15"/>
      <c r="L120" s="15"/>
      <c r="M120" s="12"/>
      <c r="N120" s="22"/>
      <c r="O120" s="15"/>
      <c r="P120" s="15"/>
      <c r="Q120" s="12"/>
      <c r="R120" s="13"/>
      <c r="S120" s="13"/>
      <c r="U120" s="8"/>
      <c r="V120" s="8"/>
      <c r="W120" s="8"/>
      <c r="X120" s="8"/>
      <c r="Y120" s="1"/>
      <c r="Z120" s="13"/>
      <c r="AA120" s="13"/>
      <c r="AB120" s="13"/>
      <c r="AC120" s="13"/>
      <c r="AD120" s="13"/>
    </row>
    <row r="121" spans="1:30" ht="15.75" thickBot="1">
      <c r="A121" s="1" t="s">
        <v>20</v>
      </c>
      <c r="B121" s="18" t="s">
        <v>19</v>
      </c>
      <c r="C121" s="19" t="s">
        <v>17</v>
      </c>
      <c r="D121" s="19" t="s">
        <v>11</v>
      </c>
      <c r="E121" s="20" t="s">
        <v>18</v>
      </c>
      <c r="F121" s="18" t="s">
        <v>19</v>
      </c>
      <c r="G121" s="19" t="s">
        <v>17</v>
      </c>
      <c r="H121" s="19" t="s">
        <v>11</v>
      </c>
      <c r="I121" s="20" t="s">
        <v>18</v>
      </c>
      <c r="J121" s="18" t="s">
        <v>19</v>
      </c>
      <c r="K121" s="19" t="s">
        <v>17</v>
      </c>
      <c r="L121" s="19" t="s">
        <v>11</v>
      </c>
      <c r="M121" s="20" t="s">
        <v>18</v>
      </c>
      <c r="N121" s="18" t="s">
        <v>19</v>
      </c>
      <c r="O121" s="19" t="s">
        <v>17</v>
      </c>
      <c r="P121" s="19" t="s">
        <v>11</v>
      </c>
      <c r="Q121" s="20" t="s">
        <v>18</v>
      </c>
      <c r="R121" s="8" t="s">
        <v>10</v>
      </c>
      <c r="S121" s="8" t="s">
        <v>22</v>
      </c>
      <c r="U121" s="36"/>
      <c r="V121" s="8"/>
      <c r="W121" s="8"/>
      <c r="X121" s="8"/>
      <c r="Y121" s="1"/>
      <c r="Z121" s="13"/>
      <c r="AA121" s="13"/>
      <c r="AB121" s="13"/>
      <c r="AC121" s="13"/>
      <c r="AD121" s="13"/>
    </row>
    <row r="122" spans="1:30">
      <c r="A122" s="1" t="s">
        <v>1</v>
      </c>
      <c r="B122" s="16">
        <v>4</v>
      </c>
      <c r="C122" s="16">
        <v>100</v>
      </c>
      <c r="D122" s="16">
        <v>40</v>
      </c>
      <c r="E122" s="16">
        <v>60</v>
      </c>
      <c r="F122" s="16"/>
      <c r="G122" s="16"/>
      <c r="H122" s="16"/>
      <c r="I122" s="16"/>
      <c r="J122" s="16"/>
      <c r="K122" s="16"/>
      <c r="L122" s="16"/>
      <c r="M122" s="16"/>
      <c r="N122" s="7"/>
      <c r="O122" s="16"/>
      <c r="P122" s="16"/>
      <c r="Q122" s="16"/>
      <c r="R122" s="2">
        <f>+C122+G122+K122+O122</f>
        <v>100</v>
      </c>
      <c r="S122" s="4">
        <f>(D122+H122+L122+P122)/R122</f>
        <v>0.4</v>
      </c>
      <c r="U122" s="30"/>
      <c r="V122" s="30"/>
      <c r="W122" s="30"/>
      <c r="X122" s="30"/>
      <c r="Y122" s="1"/>
      <c r="Z122" s="13"/>
      <c r="AA122" s="13"/>
      <c r="AB122" s="13"/>
      <c r="AC122" s="13"/>
      <c r="AD122" s="13"/>
    </row>
    <row r="123" spans="1:30">
      <c r="A123" s="1" t="s">
        <v>2</v>
      </c>
      <c r="B123" s="7">
        <v>1.2</v>
      </c>
      <c r="C123" s="16">
        <v>30</v>
      </c>
      <c r="D123" s="16">
        <v>20</v>
      </c>
      <c r="E123" s="16">
        <v>10</v>
      </c>
      <c r="F123" s="7"/>
      <c r="G123" s="16"/>
      <c r="H123" s="16"/>
      <c r="I123" s="16"/>
      <c r="J123" s="16"/>
      <c r="K123" s="16"/>
      <c r="L123" s="16"/>
      <c r="M123" s="16"/>
      <c r="N123" s="7"/>
      <c r="O123" s="16"/>
      <c r="P123" s="16"/>
      <c r="Q123" s="16"/>
      <c r="R123" s="2">
        <f t="shared" ref="R123:R125" si="28">+C123+G123+K123+O123</f>
        <v>30</v>
      </c>
      <c r="S123" s="4">
        <f t="shared" ref="S123:S125" si="29">(D123+H123+L123+P123)/R123</f>
        <v>0.66666666666666663</v>
      </c>
      <c r="U123" s="8"/>
      <c r="V123" s="41"/>
      <c r="W123" s="47"/>
      <c r="X123" s="47"/>
      <c r="Y123" s="1"/>
      <c r="Z123" s="13"/>
      <c r="AA123" s="13"/>
      <c r="AB123" s="13"/>
      <c r="AC123" s="13"/>
      <c r="AD123" s="13"/>
    </row>
    <row r="124" spans="1:30">
      <c r="A124" s="8" t="s">
        <v>3</v>
      </c>
      <c r="B124" s="7">
        <v>0.6</v>
      </c>
      <c r="C124" s="16">
        <v>15</v>
      </c>
      <c r="D124" s="16">
        <v>2.5</v>
      </c>
      <c r="E124" s="16">
        <v>12.5</v>
      </c>
      <c r="F124" s="7"/>
      <c r="G124" s="16"/>
      <c r="H124" s="16"/>
      <c r="I124" s="16"/>
      <c r="J124" s="16"/>
      <c r="K124" s="16"/>
      <c r="L124" s="16"/>
      <c r="M124" s="16"/>
      <c r="N124" s="7"/>
      <c r="O124" s="16"/>
      <c r="P124" s="16"/>
      <c r="Q124" s="16"/>
      <c r="R124" s="2">
        <f t="shared" si="28"/>
        <v>15</v>
      </c>
      <c r="S124" s="4">
        <f t="shared" si="29"/>
        <v>0.16666666666666666</v>
      </c>
      <c r="U124" s="8"/>
      <c r="V124" s="41"/>
      <c r="W124" s="47"/>
      <c r="X124" s="47"/>
      <c r="Y124" s="1"/>
      <c r="Z124" s="13"/>
      <c r="AA124" s="13"/>
      <c r="AB124" s="13"/>
      <c r="AC124" s="13"/>
      <c r="AD124" s="13"/>
    </row>
    <row r="125" spans="1:30">
      <c r="A125" s="8" t="s">
        <v>75</v>
      </c>
      <c r="B125" s="7">
        <v>0.2</v>
      </c>
      <c r="C125" s="16">
        <v>5</v>
      </c>
      <c r="D125" s="16">
        <v>2.5</v>
      </c>
      <c r="E125" s="16">
        <v>2.5</v>
      </c>
      <c r="F125" s="7"/>
      <c r="G125" s="16"/>
      <c r="H125" s="16"/>
      <c r="I125" s="16"/>
      <c r="J125" s="16"/>
      <c r="K125" s="16"/>
      <c r="L125" s="16"/>
      <c r="M125" s="16"/>
      <c r="N125" s="7"/>
      <c r="O125" s="16"/>
      <c r="P125" s="16"/>
      <c r="Q125" s="16"/>
      <c r="R125" s="2">
        <f t="shared" si="28"/>
        <v>5</v>
      </c>
      <c r="S125" s="4">
        <f t="shared" si="29"/>
        <v>0.5</v>
      </c>
      <c r="U125" s="8"/>
      <c r="V125" s="41"/>
      <c r="W125" s="47"/>
      <c r="X125" s="47"/>
      <c r="Y125" s="1"/>
      <c r="Z125" s="13"/>
      <c r="AA125" s="13"/>
      <c r="AB125" s="13"/>
      <c r="AC125" s="13"/>
      <c r="AD125" s="13"/>
    </row>
    <row r="126" spans="1:30" ht="15.75" thickBot="1">
      <c r="A126" s="9" t="s">
        <v>62</v>
      </c>
      <c r="B126" s="9"/>
      <c r="C126" s="9"/>
      <c r="D126" s="9"/>
      <c r="E126" s="17"/>
      <c r="F126" s="17"/>
      <c r="G126" s="8"/>
      <c r="H126" s="1" t="s">
        <v>95</v>
      </c>
      <c r="I126" s="1"/>
      <c r="J126" s="1"/>
      <c r="K126" s="1"/>
      <c r="L126" s="1"/>
      <c r="M126" s="1"/>
      <c r="N126" s="13"/>
      <c r="O126" s="13"/>
      <c r="P126" s="13"/>
      <c r="Q126" s="13">
        <f>SUM(B122:B125)</f>
        <v>6</v>
      </c>
      <c r="R126" s="13">
        <f>SUM(R122:R125)</f>
        <v>150</v>
      </c>
      <c r="S126" s="13"/>
      <c r="U126" s="8"/>
      <c r="V126" s="41"/>
      <c r="W126" s="47"/>
      <c r="X126" s="47"/>
      <c r="Y126" s="1"/>
    </row>
    <row r="127" spans="1:30">
      <c r="A127" s="1" t="s">
        <v>21</v>
      </c>
      <c r="B127" s="11" t="str">
        <f>+A126</f>
        <v>Fisioterapia Manual Osteopática</v>
      </c>
      <c r="C127" s="15"/>
      <c r="D127" s="15"/>
      <c r="E127" s="12"/>
      <c r="F127" s="11"/>
      <c r="G127" s="15"/>
      <c r="H127" s="15"/>
      <c r="I127" s="12"/>
      <c r="J127" s="11"/>
      <c r="K127" s="15"/>
      <c r="L127" s="15"/>
      <c r="M127" s="12"/>
      <c r="N127" s="11"/>
      <c r="O127" s="15"/>
      <c r="P127" s="15"/>
      <c r="Q127" s="12"/>
      <c r="R127" s="13"/>
      <c r="S127" s="13"/>
      <c r="U127" s="8"/>
      <c r="V127" s="38"/>
      <c r="W127" s="42"/>
      <c r="X127" s="39"/>
      <c r="Y127" s="1"/>
    </row>
    <row r="128" spans="1:30" ht="15.75" thickBot="1">
      <c r="A128" s="1" t="s">
        <v>20</v>
      </c>
      <c r="B128" s="18" t="s">
        <v>19</v>
      </c>
      <c r="C128" s="19" t="s">
        <v>17</v>
      </c>
      <c r="D128" s="19" t="s">
        <v>11</v>
      </c>
      <c r="E128" s="20" t="s">
        <v>18</v>
      </c>
      <c r="F128" s="18" t="s">
        <v>19</v>
      </c>
      <c r="G128" s="19" t="s">
        <v>17</v>
      </c>
      <c r="H128" s="19" t="s">
        <v>11</v>
      </c>
      <c r="I128" s="20" t="s">
        <v>18</v>
      </c>
      <c r="J128" s="18" t="s">
        <v>19</v>
      </c>
      <c r="K128" s="19" t="s">
        <v>17</v>
      </c>
      <c r="L128" s="19" t="s">
        <v>11</v>
      </c>
      <c r="M128" s="20" t="s">
        <v>18</v>
      </c>
      <c r="N128" s="18" t="s">
        <v>19</v>
      </c>
      <c r="O128" s="19" t="s">
        <v>17</v>
      </c>
      <c r="P128" s="19" t="s">
        <v>11</v>
      </c>
      <c r="Q128" s="20" t="s">
        <v>18</v>
      </c>
      <c r="R128" s="8" t="s">
        <v>10</v>
      </c>
      <c r="S128" s="8" t="s">
        <v>22</v>
      </c>
      <c r="U128" s="37"/>
      <c r="V128" s="37"/>
      <c r="W128" s="37"/>
      <c r="X128" s="8"/>
      <c r="Y128" s="1"/>
    </row>
    <row r="129" spans="1:25">
      <c r="A129" s="1" t="s">
        <v>1</v>
      </c>
      <c r="B129" s="33">
        <v>2.5</v>
      </c>
      <c r="C129" s="33">
        <v>62.5</v>
      </c>
      <c r="D129" s="33">
        <v>25</v>
      </c>
      <c r="E129" s="33">
        <v>37.5</v>
      </c>
      <c r="F129" s="16"/>
      <c r="G129" s="16"/>
      <c r="H129" s="16"/>
      <c r="I129" s="16"/>
      <c r="J129" s="16"/>
      <c r="K129" s="16"/>
      <c r="L129" s="16"/>
      <c r="M129" s="16"/>
      <c r="N129" s="7"/>
      <c r="O129" s="7"/>
      <c r="P129" s="7"/>
      <c r="Q129" s="7"/>
      <c r="R129" s="2">
        <f>+C129+G129+K129+O129</f>
        <v>62.5</v>
      </c>
      <c r="S129" s="4">
        <f>(D129+H129+L129+P129)/R129</f>
        <v>0.4</v>
      </c>
      <c r="U129" s="8"/>
      <c r="V129" s="8"/>
      <c r="W129" s="46"/>
      <c r="X129" s="43"/>
      <c r="Y129" s="1"/>
    </row>
    <row r="130" spans="1:25">
      <c r="A130" s="1" t="s">
        <v>2</v>
      </c>
      <c r="B130" s="34">
        <v>2.8</v>
      </c>
      <c r="C130" s="33">
        <v>70</v>
      </c>
      <c r="D130" s="33">
        <v>35</v>
      </c>
      <c r="E130" s="33">
        <v>35</v>
      </c>
      <c r="F130" s="7"/>
      <c r="G130" s="16"/>
      <c r="H130" s="16"/>
      <c r="I130" s="16"/>
      <c r="J130" s="7"/>
      <c r="K130" s="7"/>
      <c r="L130" s="7"/>
      <c r="M130" s="7"/>
      <c r="N130" s="7"/>
      <c r="O130" s="7"/>
      <c r="P130" s="7"/>
      <c r="Q130" s="7"/>
      <c r="R130" s="2">
        <f t="shared" ref="R130:R132" si="30">+C130+G130+K130+O130</f>
        <v>70</v>
      </c>
      <c r="S130" s="4">
        <f t="shared" ref="S130:S132" si="31">(D130+H130+L130+P130)/R130</f>
        <v>0.5</v>
      </c>
      <c r="U130" s="8"/>
      <c r="V130" s="8"/>
      <c r="W130" s="46"/>
      <c r="X130" s="43"/>
      <c r="Y130" s="1"/>
    </row>
    <row r="131" spans="1:25">
      <c r="A131" s="8" t="s">
        <v>3</v>
      </c>
      <c r="B131" s="34">
        <v>0.5</v>
      </c>
      <c r="C131" s="33">
        <v>12.5</v>
      </c>
      <c r="D131" s="33">
        <v>2.5</v>
      </c>
      <c r="E131" s="33">
        <v>10</v>
      </c>
      <c r="F131" s="7"/>
      <c r="G131" s="16"/>
      <c r="H131" s="16"/>
      <c r="I131" s="16"/>
      <c r="J131" s="7"/>
      <c r="K131" s="7"/>
      <c r="L131" s="7"/>
      <c r="M131" s="7"/>
      <c r="N131" s="7"/>
      <c r="O131" s="7"/>
      <c r="P131" s="7"/>
      <c r="Q131" s="7"/>
      <c r="R131" s="2">
        <f t="shared" si="30"/>
        <v>12.5</v>
      </c>
      <c r="S131" s="4">
        <f t="shared" si="31"/>
        <v>0.2</v>
      </c>
      <c r="U131" s="8"/>
      <c r="V131" s="8"/>
      <c r="W131" s="46"/>
      <c r="X131" s="44"/>
      <c r="Y131" s="1"/>
    </row>
    <row r="132" spans="1:25">
      <c r="A132" s="8" t="s">
        <v>75</v>
      </c>
      <c r="B132" s="34">
        <v>0.2</v>
      </c>
      <c r="C132" s="34">
        <v>5</v>
      </c>
      <c r="D132" s="34">
        <v>2.5</v>
      </c>
      <c r="E132" s="34">
        <v>2.5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2">
        <f t="shared" si="30"/>
        <v>5</v>
      </c>
      <c r="S132" s="4">
        <f t="shared" si="31"/>
        <v>0.5</v>
      </c>
      <c r="U132" s="8"/>
      <c r="V132" s="8"/>
      <c r="W132" s="46"/>
      <c r="X132" s="44"/>
      <c r="Y132" s="1"/>
    </row>
    <row r="133" spans="1:25" ht="15" customHeight="1" thickBot="1">
      <c r="A133" s="9" t="s">
        <v>63</v>
      </c>
      <c r="B133" s="9"/>
      <c r="C133" s="9"/>
      <c r="D133" s="9"/>
      <c r="E133" s="17"/>
      <c r="F133" s="17"/>
      <c r="G133" s="8"/>
      <c r="H133" s="1" t="s">
        <v>96</v>
      </c>
      <c r="I133" s="1"/>
      <c r="J133" s="1"/>
      <c r="K133" s="1"/>
      <c r="L133" s="1"/>
      <c r="M133" s="1"/>
      <c r="N133" s="13"/>
      <c r="O133" s="13"/>
      <c r="P133" s="13"/>
      <c r="Q133" s="13">
        <f>SUM(B129:B132)</f>
        <v>6</v>
      </c>
      <c r="R133" s="13">
        <f>SUM(R129:R132)</f>
        <v>150</v>
      </c>
      <c r="S133" s="13"/>
      <c r="U133" s="8"/>
      <c r="V133" s="8"/>
      <c r="W133" s="46"/>
      <c r="X133" s="8"/>
      <c r="Y133" s="1"/>
    </row>
    <row r="134" spans="1:25">
      <c r="A134" s="1" t="s">
        <v>21</v>
      </c>
      <c r="B134" s="11" t="str">
        <f>+A133</f>
        <v>Masoterapia Especial</v>
      </c>
      <c r="C134" s="15"/>
      <c r="D134" s="15"/>
      <c r="E134" s="12"/>
      <c r="F134" s="11"/>
      <c r="G134" s="15"/>
      <c r="H134" s="15"/>
      <c r="I134" s="12"/>
      <c r="J134" s="11"/>
      <c r="K134" s="15"/>
      <c r="L134" s="15"/>
      <c r="M134" s="12"/>
      <c r="N134" s="11"/>
      <c r="O134" s="15"/>
      <c r="P134" s="15"/>
      <c r="Q134" s="12"/>
      <c r="R134" s="13"/>
      <c r="S134" s="13"/>
      <c r="U134" s="8"/>
      <c r="V134" s="8"/>
      <c r="W134" s="46"/>
      <c r="X134" s="8"/>
      <c r="Y134" s="1"/>
    </row>
    <row r="135" spans="1:25" ht="15.75" thickBot="1">
      <c r="A135" s="1" t="s">
        <v>20</v>
      </c>
      <c r="B135" s="18" t="s">
        <v>19</v>
      </c>
      <c r="C135" s="19" t="s">
        <v>17</v>
      </c>
      <c r="D135" s="19" t="s">
        <v>11</v>
      </c>
      <c r="E135" s="20" t="s">
        <v>18</v>
      </c>
      <c r="F135" s="18" t="s">
        <v>19</v>
      </c>
      <c r="G135" s="19" t="s">
        <v>17</v>
      </c>
      <c r="H135" s="19" t="s">
        <v>11</v>
      </c>
      <c r="I135" s="20" t="s">
        <v>18</v>
      </c>
      <c r="J135" s="18" t="s">
        <v>19</v>
      </c>
      <c r="K135" s="19" t="s">
        <v>17</v>
      </c>
      <c r="L135" s="19" t="s">
        <v>11</v>
      </c>
      <c r="M135" s="20" t="s">
        <v>18</v>
      </c>
      <c r="N135" s="18" t="s">
        <v>19</v>
      </c>
      <c r="O135" s="19" t="s">
        <v>17</v>
      </c>
      <c r="P135" s="19" t="s">
        <v>11</v>
      </c>
      <c r="Q135" s="20" t="s">
        <v>18</v>
      </c>
      <c r="R135" s="8" t="s">
        <v>10</v>
      </c>
      <c r="S135" s="8" t="s">
        <v>22</v>
      </c>
      <c r="U135" s="8"/>
      <c r="V135" s="8"/>
      <c r="W135" s="46"/>
      <c r="X135" s="8"/>
      <c r="Y135" s="1"/>
    </row>
    <row r="136" spans="1:25">
      <c r="A136" s="1" t="s">
        <v>1</v>
      </c>
      <c r="B136" s="66">
        <v>3</v>
      </c>
      <c r="C136" s="66">
        <v>75</v>
      </c>
      <c r="D136" s="66">
        <v>30</v>
      </c>
      <c r="E136" s="66">
        <v>45</v>
      </c>
      <c r="F136" s="16"/>
      <c r="G136" s="16"/>
      <c r="H136" s="16"/>
      <c r="I136" s="16"/>
      <c r="J136" s="16"/>
      <c r="K136" s="16"/>
      <c r="L136" s="16"/>
      <c r="M136" s="16"/>
      <c r="N136" s="7"/>
      <c r="O136" s="7"/>
      <c r="P136" s="7"/>
      <c r="Q136" s="7"/>
      <c r="R136" s="2">
        <f>+C136+G136+K136+O136</f>
        <v>75</v>
      </c>
      <c r="S136" s="4">
        <f>(D136+H136+L136+P136)/R136</f>
        <v>0.4</v>
      </c>
      <c r="U136" s="8"/>
      <c r="V136" s="8"/>
      <c r="W136" s="46"/>
      <c r="X136" s="8"/>
      <c r="Y136" s="1"/>
    </row>
    <row r="137" spans="1:25" ht="15.75">
      <c r="A137" s="1" t="s">
        <v>2</v>
      </c>
      <c r="B137" s="67">
        <v>3</v>
      </c>
      <c r="C137" s="66">
        <v>75</v>
      </c>
      <c r="D137" s="66">
        <v>30</v>
      </c>
      <c r="E137" s="59">
        <v>45</v>
      </c>
      <c r="F137" s="7"/>
      <c r="G137" s="16"/>
      <c r="H137" s="16"/>
      <c r="I137" s="16"/>
      <c r="J137" s="7"/>
      <c r="K137" s="7"/>
      <c r="L137" s="7"/>
      <c r="M137" s="7"/>
      <c r="N137" s="7"/>
      <c r="O137" s="7"/>
      <c r="P137" s="7"/>
      <c r="Q137" s="7"/>
      <c r="R137" s="2">
        <f t="shared" ref="R137:R139" si="32">+C137+G137+K137+O137</f>
        <v>75</v>
      </c>
      <c r="S137" s="4">
        <f t="shared" ref="S137:S139" si="33">(D137+H137+L137+P137)/R137</f>
        <v>0.4</v>
      </c>
      <c r="U137" s="8"/>
      <c r="V137" s="8"/>
      <c r="W137" s="46"/>
      <c r="X137" s="8"/>
      <c r="Y137" s="1"/>
    </row>
    <row r="138" spans="1:25">
      <c r="A138" s="8" t="s">
        <v>3</v>
      </c>
      <c r="B138" s="67"/>
      <c r="C138" s="66"/>
      <c r="D138" s="66"/>
      <c r="E138" s="66"/>
      <c r="F138" s="7"/>
      <c r="G138" s="16"/>
      <c r="H138" s="16"/>
      <c r="I138" s="16"/>
      <c r="J138" s="7"/>
      <c r="K138" s="7"/>
      <c r="L138" s="7"/>
      <c r="M138" s="7"/>
      <c r="N138" s="7"/>
      <c r="O138" s="7"/>
      <c r="P138" s="7"/>
      <c r="Q138" s="7"/>
      <c r="R138" s="2">
        <f t="shared" si="32"/>
        <v>0</v>
      </c>
      <c r="S138" s="4" t="e">
        <f t="shared" si="33"/>
        <v>#DIV/0!</v>
      </c>
      <c r="U138" s="8"/>
      <c r="V138" s="8"/>
      <c r="W138" s="46"/>
      <c r="X138" s="8"/>
      <c r="Y138" s="1"/>
    </row>
    <row r="139" spans="1:25">
      <c r="A139" s="8" t="s">
        <v>75</v>
      </c>
      <c r="B139" s="67"/>
      <c r="C139" s="66"/>
      <c r="D139" s="66"/>
      <c r="E139" s="6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2">
        <f t="shared" si="32"/>
        <v>0</v>
      </c>
      <c r="S139" s="4" t="e">
        <f t="shared" si="33"/>
        <v>#DIV/0!</v>
      </c>
      <c r="U139" s="8"/>
      <c r="V139" s="8"/>
      <c r="W139" s="8"/>
      <c r="X139" s="8"/>
      <c r="Y139" s="1"/>
    </row>
    <row r="140" spans="1:25" ht="15.75" thickBot="1">
      <c r="A140" s="9" t="s">
        <v>64</v>
      </c>
      <c r="B140" s="9"/>
      <c r="C140" s="9"/>
      <c r="D140" s="9"/>
      <c r="E140" s="17"/>
      <c r="F140" s="17"/>
      <c r="G140" s="8"/>
      <c r="H140" s="1" t="s">
        <v>102</v>
      </c>
      <c r="I140" s="1"/>
      <c r="J140" s="1"/>
      <c r="K140" s="1"/>
      <c r="L140" s="1"/>
      <c r="M140" s="1"/>
      <c r="N140" s="13"/>
      <c r="O140" s="13"/>
      <c r="P140" s="13"/>
      <c r="Q140" s="13">
        <f>SUM(B136:B139)</f>
        <v>6</v>
      </c>
      <c r="R140" s="13">
        <f>SUM(R136:R139)</f>
        <v>150</v>
      </c>
      <c r="S140" s="13"/>
      <c r="U140" s="8"/>
      <c r="V140" s="8"/>
      <c r="W140" s="8"/>
      <c r="X140" s="8"/>
      <c r="Y140" s="1"/>
    </row>
    <row r="141" spans="1:25">
      <c r="A141" s="1" t="s">
        <v>21</v>
      </c>
      <c r="B141" s="11" t="str">
        <f>+A140</f>
        <v>Biología del Ejercicio</v>
      </c>
      <c r="C141" s="15"/>
      <c r="D141" s="15"/>
      <c r="E141" s="12"/>
      <c r="F141" s="11"/>
      <c r="G141" s="15"/>
      <c r="H141" s="15"/>
      <c r="I141" s="12"/>
      <c r="J141" s="11"/>
      <c r="K141" s="15"/>
      <c r="L141" s="15"/>
      <c r="M141" s="12"/>
      <c r="N141" s="11"/>
      <c r="O141" s="15"/>
      <c r="P141" s="15"/>
      <c r="Q141" s="12"/>
      <c r="R141" s="13"/>
      <c r="S141" s="13"/>
      <c r="U141" s="8"/>
      <c r="V141" s="8"/>
      <c r="W141" s="8"/>
      <c r="X141" s="8"/>
      <c r="Y141" s="1"/>
    </row>
    <row r="142" spans="1:25" ht="15.75" thickBot="1">
      <c r="A142" s="1" t="s">
        <v>20</v>
      </c>
      <c r="B142" s="18" t="s">
        <v>19</v>
      </c>
      <c r="C142" s="19" t="s">
        <v>17</v>
      </c>
      <c r="D142" s="19" t="s">
        <v>11</v>
      </c>
      <c r="E142" s="20" t="s">
        <v>18</v>
      </c>
      <c r="F142" s="18" t="s">
        <v>19</v>
      </c>
      <c r="G142" s="19" t="s">
        <v>17</v>
      </c>
      <c r="H142" s="19" t="s">
        <v>11</v>
      </c>
      <c r="I142" s="20" t="s">
        <v>18</v>
      </c>
      <c r="J142" s="18" t="s">
        <v>19</v>
      </c>
      <c r="K142" s="19" t="s">
        <v>17</v>
      </c>
      <c r="L142" s="19" t="s">
        <v>11</v>
      </c>
      <c r="M142" s="20" t="s">
        <v>18</v>
      </c>
      <c r="N142" s="18" t="s">
        <v>19</v>
      </c>
      <c r="O142" s="19" t="s">
        <v>17</v>
      </c>
      <c r="P142" s="19" t="s">
        <v>11</v>
      </c>
      <c r="Q142" s="20" t="s">
        <v>18</v>
      </c>
      <c r="R142" s="8" t="s">
        <v>10</v>
      </c>
      <c r="S142" s="8" t="s">
        <v>22</v>
      </c>
      <c r="U142" s="8"/>
      <c r="V142" s="8"/>
      <c r="W142" s="8"/>
      <c r="X142" s="8"/>
      <c r="Y142" s="1"/>
    </row>
    <row r="143" spans="1:25" ht="15.75">
      <c r="A143" s="1" t="s">
        <v>1</v>
      </c>
      <c r="B143" s="59">
        <v>3.3</v>
      </c>
      <c r="C143" s="59">
        <v>82.5</v>
      </c>
      <c r="D143" s="59">
        <v>33</v>
      </c>
      <c r="E143" s="59">
        <v>49.5</v>
      </c>
      <c r="F143" s="16"/>
      <c r="G143" s="16"/>
      <c r="H143" s="16"/>
      <c r="I143" s="16"/>
      <c r="J143" s="16"/>
      <c r="K143" s="16"/>
      <c r="L143" s="16"/>
      <c r="M143" s="16"/>
      <c r="N143" s="7"/>
      <c r="O143" s="7"/>
      <c r="P143" s="7"/>
      <c r="Q143" s="7"/>
      <c r="R143" s="2">
        <f>+C143+G143+K143+O143</f>
        <v>82.5</v>
      </c>
      <c r="S143" s="4">
        <f>(D143+H143+L143+P143)/R143</f>
        <v>0.4</v>
      </c>
      <c r="U143" s="8"/>
      <c r="V143" s="8"/>
      <c r="W143" s="8"/>
      <c r="X143" s="8"/>
      <c r="Y143" s="1"/>
    </row>
    <row r="144" spans="1:25" ht="15.75">
      <c r="A144" s="1" t="s">
        <v>2</v>
      </c>
      <c r="B144" s="59">
        <v>2.4</v>
      </c>
      <c r="C144" s="59">
        <v>60</v>
      </c>
      <c r="D144" s="59">
        <v>24</v>
      </c>
      <c r="E144" s="59">
        <v>36</v>
      </c>
      <c r="F144" s="7"/>
      <c r="G144" s="16"/>
      <c r="H144" s="16"/>
      <c r="I144" s="16"/>
      <c r="J144" s="7"/>
      <c r="K144" s="7"/>
      <c r="L144" s="7"/>
      <c r="M144" s="7"/>
      <c r="N144" s="7"/>
      <c r="O144" s="7"/>
      <c r="P144" s="7"/>
      <c r="Q144" s="7"/>
      <c r="R144" s="2">
        <f t="shared" ref="R144:R146" si="34">+C144+G144+K144+O144</f>
        <v>60</v>
      </c>
      <c r="S144" s="4">
        <f t="shared" ref="S144:S146" si="35">(D144+H144+L144+P144)/R144</f>
        <v>0.4</v>
      </c>
      <c r="U144" s="8"/>
      <c r="V144" s="8"/>
      <c r="W144" s="8"/>
      <c r="X144" s="8"/>
      <c r="Y144" s="1"/>
    </row>
    <row r="145" spans="1:25" ht="15.75">
      <c r="A145" s="8" t="s">
        <v>3</v>
      </c>
      <c r="B145" s="59">
        <v>0.3</v>
      </c>
      <c r="C145" s="59">
        <v>7.5</v>
      </c>
      <c r="D145" s="59">
        <v>3</v>
      </c>
      <c r="E145" s="59">
        <v>4.5</v>
      </c>
      <c r="F145" s="7"/>
      <c r="G145" s="16"/>
      <c r="H145" s="16"/>
      <c r="I145" s="16"/>
      <c r="J145" s="7"/>
      <c r="K145" s="7"/>
      <c r="L145" s="7"/>
      <c r="M145" s="7"/>
      <c r="N145" s="7"/>
      <c r="O145" s="7"/>
      <c r="P145" s="7"/>
      <c r="Q145" s="7"/>
      <c r="R145" s="2">
        <f t="shared" si="34"/>
        <v>7.5</v>
      </c>
      <c r="S145" s="4">
        <f t="shared" si="35"/>
        <v>0.4</v>
      </c>
      <c r="U145" s="8"/>
      <c r="V145" s="8"/>
      <c r="W145" s="8"/>
      <c r="X145" s="8"/>
      <c r="Y145" s="1"/>
    </row>
    <row r="146" spans="1:25" ht="15.75">
      <c r="A146" s="8" t="s">
        <v>75</v>
      </c>
      <c r="B146" s="64"/>
      <c r="C146" s="16"/>
      <c r="D146" s="16"/>
      <c r="E146" s="63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2">
        <f t="shared" si="34"/>
        <v>0</v>
      </c>
      <c r="S146" s="4" t="e">
        <f t="shared" si="35"/>
        <v>#DIV/0!</v>
      </c>
      <c r="U146" s="8"/>
      <c r="V146" s="8"/>
      <c r="W146" s="8"/>
      <c r="X146" s="8"/>
      <c r="Y146" s="1"/>
    </row>
    <row r="147" spans="1:25" ht="15.75" thickBot="1">
      <c r="A147" s="9" t="s">
        <v>65</v>
      </c>
      <c r="B147" s="9"/>
      <c r="C147" s="9"/>
      <c r="D147" s="9"/>
      <c r="E147" s="17"/>
      <c r="F147" s="17"/>
      <c r="G147" s="8"/>
      <c r="H147" s="1" t="s">
        <v>103</v>
      </c>
      <c r="I147" s="1"/>
      <c r="J147" s="1"/>
      <c r="K147" s="1"/>
      <c r="L147" s="1"/>
      <c r="M147" s="1"/>
      <c r="N147" s="13"/>
      <c r="O147" s="13"/>
      <c r="P147" s="13"/>
      <c r="Q147" s="13">
        <f>SUM(B143:B146)</f>
        <v>5.9999999999999991</v>
      </c>
      <c r="R147" s="13">
        <f>SUM(R143:R146)</f>
        <v>150</v>
      </c>
      <c r="S147" s="13"/>
      <c r="U147" s="8"/>
      <c r="V147" s="8"/>
      <c r="W147" s="8"/>
      <c r="X147" s="8"/>
      <c r="Y147" s="1"/>
    </row>
    <row r="148" spans="1:25">
      <c r="A148" s="1" t="s">
        <v>21</v>
      </c>
      <c r="B148" s="11" t="str">
        <f>+A147</f>
        <v>Anatomía Humana a través de la imagen</v>
      </c>
      <c r="C148" s="15"/>
      <c r="D148" s="15"/>
      <c r="E148" s="12"/>
      <c r="F148" s="11"/>
      <c r="G148" s="15"/>
      <c r="H148" s="15"/>
      <c r="I148" s="12"/>
      <c r="J148" s="11"/>
      <c r="K148" s="15"/>
      <c r="L148" s="15"/>
      <c r="M148" s="12"/>
      <c r="N148" s="11"/>
      <c r="O148" s="15"/>
      <c r="P148" s="15"/>
      <c r="Q148" s="12"/>
      <c r="R148" s="13"/>
      <c r="S148" s="13"/>
      <c r="U148" s="8"/>
      <c r="V148" s="8"/>
      <c r="W148" s="8"/>
      <c r="X148" s="8"/>
      <c r="Y148" s="1"/>
    </row>
    <row r="149" spans="1:25" ht="15.75" thickBot="1">
      <c r="A149" s="1" t="s">
        <v>20</v>
      </c>
      <c r="B149" s="18" t="s">
        <v>19</v>
      </c>
      <c r="C149" s="19" t="s">
        <v>17</v>
      </c>
      <c r="D149" s="19" t="s">
        <v>11</v>
      </c>
      <c r="E149" s="20" t="s">
        <v>18</v>
      </c>
      <c r="F149" s="18" t="s">
        <v>19</v>
      </c>
      <c r="G149" s="19" t="s">
        <v>17</v>
      </c>
      <c r="H149" s="19" t="s">
        <v>11</v>
      </c>
      <c r="I149" s="20" t="s">
        <v>18</v>
      </c>
      <c r="J149" s="18" t="s">
        <v>19</v>
      </c>
      <c r="K149" s="19" t="s">
        <v>17</v>
      </c>
      <c r="L149" s="19" t="s">
        <v>11</v>
      </c>
      <c r="M149" s="20" t="s">
        <v>18</v>
      </c>
      <c r="N149" s="18" t="s">
        <v>19</v>
      </c>
      <c r="O149" s="19" t="s">
        <v>17</v>
      </c>
      <c r="P149" s="19" t="s">
        <v>11</v>
      </c>
      <c r="Q149" s="20" t="s">
        <v>18</v>
      </c>
      <c r="R149" s="8" t="s">
        <v>10</v>
      </c>
      <c r="S149" s="8" t="s">
        <v>22</v>
      </c>
      <c r="U149" s="8"/>
      <c r="V149" s="8"/>
      <c r="W149" s="8"/>
      <c r="X149" s="8"/>
      <c r="Y149" s="1"/>
    </row>
    <row r="150" spans="1:25" ht="15.75">
      <c r="A150" s="1" t="s">
        <v>1</v>
      </c>
      <c r="B150" s="61">
        <v>2.5</v>
      </c>
      <c r="C150" s="61">
        <v>62.5</v>
      </c>
      <c r="D150" s="61">
        <v>25</v>
      </c>
      <c r="E150" s="61">
        <v>37.5</v>
      </c>
      <c r="F150" s="16"/>
      <c r="G150" s="16"/>
      <c r="H150" s="16"/>
      <c r="I150" s="16"/>
      <c r="J150" s="16"/>
      <c r="K150" s="16"/>
      <c r="L150" s="16"/>
      <c r="M150" s="16"/>
      <c r="N150" s="7"/>
      <c r="O150" s="7"/>
      <c r="P150" s="7"/>
      <c r="Q150" s="7"/>
      <c r="R150" s="2">
        <f>+C150+G150+K150+O150</f>
        <v>62.5</v>
      </c>
      <c r="S150" s="4">
        <f>(D150+H150+L150+P150)/R150</f>
        <v>0.4</v>
      </c>
      <c r="U150" s="8"/>
      <c r="V150" s="8"/>
      <c r="W150" s="8"/>
      <c r="X150" s="8"/>
      <c r="Y150" s="1"/>
    </row>
    <row r="151" spans="1:25" ht="15.75">
      <c r="A151" s="1" t="s">
        <v>2</v>
      </c>
      <c r="B151" s="59">
        <v>3.5</v>
      </c>
      <c r="C151" s="59">
        <v>87.5</v>
      </c>
      <c r="D151" s="59">
        <v>35</v>
      </c>
      <c r="E151" s="59">
        <v>52.5</v>
      </c>
      <c r="F151" s="7"/>
      <c r="G151" s="16"/>
      <c r="H151" s="16"/>
      <c r="I151" s="16"/>
      <c r="J151" s="7"/>
      <c r="K151" s="7"/>
      <c r="L151" s="7"/>
      <c r="M151" s="7"/>
      <c r="N151" s="7"/>
      <c r="O151" s="7"/>
      <c r="P151" s="7"/>
      <c r="Q151" s="7"/>
      <c r="R151" s="2">
        <f t="shared" ref="R151:R153" si="36">+C151+G151+K151+O151</f>
        <v>87.5</v>
      </c>
      <c r="S151" s="4">
        <f t="shared" ref="S151:S153" si="37">(D151+H151+L151+P151)/R151</f>
        <v>0.4</v>
      </c>
      <c r="U151" s="8"/>
      <c r="V151" s="8"/>
      <c r="W151" s="8"/>
      <c r="X151" s="8"/>
      <c r="Y151" s="1"/>
    </row>
    <row r="152" spans="1:25" ht="15.75">
      <c r="A152" s="8" t="s">
        <v>3</v>
      </c>
      <c r="B152" s="59"/>
      <c r="C152" s="59"/>
      <c r="D152" s="59"/>
      <c r="E152" s="59"/>
      <c r="F152" s="7"/>
      <c r="G152" s="16"/>
      <c r="H152" s="16"/>
      <c r="I152" s="16"/>
      <c r="J152" s="7"/>
      <c r="K152" s="7"/>
      <c r="L152" s="7"/>
      <c r="M152" s="7"/>
      <c r="N152" s="7"/>
      <c r="O152" s="7"/>
      <c r="P152" s="7"/>
      <c r="Q152" s="7"/>
      <c r="R152" s="2">
        <f t="shared" si="36"/>
        <v>0</v>
      </c>
      <c r="S152" s="4" t="e">
        <f t="shared" si="37"/>
        <v>#DIV/0!</v>
      </c>
      <c r="U152" s="8"/>
      <c r="V152" s="8"/>
      <c r="W152" s="8"/>
      <c r="X152" s="8"/>
      <c r="Y152" s="1"/>
    </row>
    <row r="153" spans="1:25" ht="15.75">
      <c r="A153" s="8" t="s">
        <v>75</v>
      </c>
      <c r="B153" s="62"/>
      <c r="C153" s="61"/>
      <c r="D153" s="61"/>
      <c r="E153" s="61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2">
        <f t="shared" si="36"/>
        <v>0</v>
      </c>
      <c r="S153" s="4" t="e">
        <f t="shared" si="37"/>
        <v>#DIV/0!</v>
      </c>
    </row>
    <row r="154" spans="1:25" ht="15.75" thickBot="1">
      <c r="A154" s="9" t="s">
        <v>66</v>
      </c>
      <c r="B154" s="9"/>
      <c r="C154" s="9"/>
      <c r="D154" s="9"/>
      <c r="E154" s="17"/>
      <c r="F154" s="17"/>
      <c r="G154" s="8"/>
      <c r="H154" s="1" t="s">
        <v>101</v>
      </c>
      <c r="I154" s="1"/>
      <c r="J154" s="1"/>
      <c r="K154" s="1"/>
      <c r="L154" s="1"/>
      <c r="M154" s="1"/>
      <c r="N154" s="13"/>
      <c r="O154" s="13"/>
      <c r="P154" s="13"/>
      <c r="Q154" s="13">
        <f>SUM(B150:B153)</f>
        <v>6</v>
      </c>
      <c r="R154" s="13">
        <f>SUM(R150:R153)</f>
        <v>150</v>
      </c>
      <c r="S154" s="13"/>
    </row>
    <row r="155" spans="1:25">
      <c r="A155" s="1" t="s">
        <v>21</v>
      </c>
      <c r="B155" s="11" t="str">
        <f>+A154</f>
        <v>Fisioterapia Abdomino-Pélvico-Perineal</v>
      </c>
      <c r="C155" s="15"/>
      <c r="D155" s="15"/>
      <c r="E155" s="12"/>
      <c r="F155" s="11"/>
      <c r="G155" s="15"/>
      <c r="H155" s="15"/>
      <c r="I155" s="12"/>
      <c r="J155" s="11"/>
      <c r="K155" s="15"/>
      <c r="L155" s="15"/>
      <c r="M155" s="12"/>
      <c r="N155" s="11"/>
      <c r="O155" s="15"/>
      <c r="P155" s="15"/>
      <c r="Q155" s="12"/>
      <c r="R155" s="13"/>
      <c r="S155" s="13"/>
    </row>
    <row r="156" spans="1:25" ht="15.75" thickBot="1">
      <c r="A156" s="1" t="s">
        <v>20</v>
      </c>
      <c r="B156" s="18" t="s">
        <v>19</v>
      </c>
      <c r="C156" s="19" t="s">
        <v>17</v>
      </c>
      <c r="D156" s="19" t="s">
        <v>11</v>
      </c>
      <c r="E156" s="20" t="s">
        <v>18</v>
      </c>
      <c r="F156" s="18" t="s">
        <v>19</v>
      </c>
      <c r="G156" s="19" t="s">
        <v>17</v>
      </c>
      <c r="H156" s="19" t="s">
        <v>11</v>
      </c>
      <c r="I156" s="20" t="s">
        <v>18</v>
      </c>
      <c r="J156" s="18" t="s">
        <v>19</v>
      </c>
      <c r="K156" s="19" t="s">
        <v>17</v>
      </c>
      <c r="L156" s="19" t="s">
        <v>11</v>
      </c>
      <c r="M156" s="20" t="s">
        <v>18</v>
      </c>
      <c r="N156" s="18" t="s">
        <v>19</v>
      </c>
      <c r="O156" s="19" t="s">
        <v>17</v>
      </c>
      <c r="P156" s="19" t="s">
        <v>11</v>
      </c>
      <c r="Q156" s="20" t="s">
        <v>18</v>
      </c>
      <c r="R156" s="8" t="s">
        <v>10</v>
      </c>
      <c r="S156" s="8" t="s">
        <v>22</v>
      </c>
    </row>
    <row r="157" spans="1:25">
      <c r="A157" s="1" t="s">
        <v>1</v>
      </c>
      <c r="B157" s="33">
        <v>3</v>
      </c>
      <c r="C157" s="33">
        <v>75</v>
      </c>
      <c r="D157" s="33">
        <v>30</v>
      </c>
      <c r="E157" s="33">
        <v>45</v>
      </c>
      <c r="F157" s="33"/>
      <c r="G157" s="33"/>
      <c r="H157" s="16"/>
      <c r="I157" s="16"/>
      <c r="J157" s="16"/>
      <c r="K157" s="16"/>
      <c r="L157" s="16"/>
      <c r="M157" s="16"/>
      <c r="N157" s="7"/>
      <c r="O157" s="7"/>
      <c r="P157" s="7"/>
      <c r="Q157" s="7"/>
      <c r="R157" s="2">
        <f>+C157+G157+K157+O157</f>
        <v>75</v>
      </c>
      <c r="S157" s="4">
        <f>(D157+H157+L157+P157)/R157</f>
        <v>0.4</v>
      </c>
    </row>
    <row r="158" spans="1:25">
      <c r="A158" s="1" t="s">
        <v>2</v>
      </c>
      <c r="B158" s="34">
        <v>2.2000000000000002</v>
      </c>
      <c r="C158" s="33">
        <v>55</v>
      </c>
      <c r="D158" s="33">
        <v>30</v>
      </c>
      <c r="E158" s="33">
        <v>25</v>
      </c>
      <c r="F158" s="34"/>
      <c r="G158" s="33"/>
      <c r="H158" s="16"/>
      <c r="I158" s="16"/>
      <c r="J158" s="7"/>
      <c r="K158" s="7"/>
      <c r="L158" s="7"/>
      <c r="M158" s="7"/>
      <c r="N158" s="7"/>
      <c r="O158" s="7"/>
      <c r="P158" s="7"/>
      <c r="Q158" s="7"/>
      <c r="R158" s="2">
        <f t="shared" ref="R158:R160" si="38">+C158+G158+K158+O158</f>
        <v>55</v>
      </c>
      <c r="S158" s="4">
        <f t="shared" ref="S158:S160" si="39">(D158+H158+L158+P158)/R158</f>
        <v>0.54545454545454541</v>
      </c>
    </row>
    <row r="159" spans="1:25">
      <c r="A159" s="8" t="s">
        <v>3</v>
      </c>
      <c r="B159" s="34">
        <v>0.6</v>
      </c>
      <c r="C159" s="33">
        <v>15</v>
      </c>
      <c r="D159" s="33">
        <v>3</v>
      </c>
      <c r="E159" s="33">
        <v>12</v>
      </c>
      <c r="F159" s="34"/>
      <c r="G159" s="33"/>
      <c r="H159" s="16"/>
      <c r="I159" s="16"/>
      <c r="J159" s="7"/>
      <c r="K159" s="7"/>
      <c r="L159" s="7"/>
      <c r="M159" s="7"/>
      <c r="N159" s="7"/>
      <c r="O159" s="7"/>
      <c r="P159" s="7"/>
      <c r="Q159" s="7"/>
      <c r="R159" s="2">
        <f t="shared" si="38"/>
        <v>15</v>
      </c>
      <c r="S159" s="4">
        <f t="shared" si="39"/>
        <v>0.2</v>
      </c>
    </row>
    <row r="160" spans="1:25">
      <c r="A160" s="8" t="s">
        <v>75</v>
      </c>
      <c r="B160" s="34">
        <v>0.2</v>
      </c>
      <c r="C160" s="33">
        <v>5</v>
      </c>
      <c r="D160" s="33">
        <v>2.5</v>
      </c>
      <c r="E160" s="33">
        <v>2.5</v>
      </c>
      <c r="F160" s="34"/>
      <c r="G160" s="34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2">
        <f t="shared" si="38"/>
        <v>5</v>
      </c>
      <c r="S160" s="4">
        <f t="shared" si="39"/>
        <v>0.5</v>
      </c>
    </row>
    <row r="161" spans="1:19" ht="15.75" thickBot="1">
      <c r="A161" s="9" t="s">
        <v>67</v>
      </c>
      <c r="B161" s="9"/>
      <c r="C161" s="9"/>
      <c r="D161" s="9"/>
      <c r="E161" s="17"/>
      <c r="F161" s="17"/>
      <c r="G161" s="8"/>
      <c r="H161" s="1" t="s">
        <v>100</v>
      </c>
      <c r="I161" s="1"/>
      <c r="J161" s="1"/>
      <c r="K161" s="1"/>
      <c r="L161" s="1"/>
      <c r="M161" s="1"/>
      <c r="N161" s="13"/>
      <c r="O161" s="13"/>
      <c r="P161" s="13"/>
      <c r="Q161" s="13">
        <f>SUM(B157:B160)</f>
        <v>6</v>
      </c>
      <c r="R161" s="13">
        <f>SUM(R157:R160)</f>
        <v>150</v>
      </c>
      <c r="S161" s="13"/>
    </row>
    <row r="162" spans="1:19">
      <c r="A162" s="1" t="s">
        <v>21</v>
      </c>
      <c r="B162" s="11" t="str">
        <f>+A161</f>
        <v>Fisiología Neuromuscular y del Ejercicio Físico</v>
      </c>
      <c r="C162" s="15"/>
      <c r="D162" s="15"/>
      <c r="E162" s="12"/>
      <c r="F162" s="11"/>
      <c r="G162" s="15"/>
      <c r="H162" s="15"/>
      <c r="I162" s="12"/>
      <c r="J162" s="11"/>
      <c r="K162" s="15"/>
      <c r="L162" s="15"/>
      <c r="M162" s="12"/>
      <c r="N162" s="11"/>
      <c r="O162" s="15"/>
      <c r="P162" s="15"/>
      <c r="Q162" s="12"/>
      <c r="R162" s="13"/>
      <c r="S162" s="13"/>
    </row>
    <row r="163" spans="1:19" ht="15.75" thickBot="1">
      <c r="A163" s="1" t="s">
        <v>20</v>
      </c>
      <c r="B163" s="18" t="s">
        <v>19</v>
      </c>
      <c r="C163" s="19" t="s">
        <v>17</v>
      </c>
      <c r="D163" s="19" t="s">
        <v>11</v>
      </c>
      <c r="E163" s="20" t="s">
        <v>18</v>
      </c>
      <c r="F163" s="18" t="s">
        <v>19</v>
      </c>
      <c r="G163" s="19" t="s">
        <v>17</v>
      </c>
      <c r="H163" s="19" t="s">
        <v>11</v>
      </c>
      <c r="I163" s="20" t="s">
        <v>18</v>
      </c>
      <c r="J163" s="18" t="s">
        <v>19</v>
      </c>
      <c r="K163" s="19" t="s">
        <v>17</v>
      </c>
      <c r="L163" s="19" t="s">
        <v>11</v>
      </c>
      <c r="M163" s="20" t="s">
        <v>18</v>
      </c>
      <c r="N163" s="18" t="s">
        <v>19</v>
      </c>
      <c r="O163" s="19" t="s">
        <v>17</v>
      </c>
      <c r="P163" s="19" t="s">
        <v>11</v>
      </c>
      <c r="Q163" s="20" t="s">
        <v>18</v>
      </c>
      <c r="R163" s="8" t="s">
        <v>10</v>
      </c>
      <c r="S163" s="8" t="s">
        <v>22</v>
      </c>
    </row>
    <row r="164" spans="1:19">
      <c r="A164" s="1" t="s">
        <v>1</v>
      </c>
      <c r="B164" s="16">
        <v>4.4000000000000004</v>
      </c>
      <c r="C164" s="16">
        <v>110</v>
      </c>
      <c r="D164" s="16">
        <v>50</v>
      </c>
      <c r="E164" s="16">
        <v>60</v>
      </c>
      <c r="F164" s="16"/>
      <c r="G164" s="16"/>
      <c r="H164" s="16"/>
      <c r="I164" s="16"/>
      <c r="J164" s="16"/>
      <c r="K164" s="16"/>
      <c r="L164" s="16"/>
      <c r="M164" s="16"/>
      <c r="N164" s="7"/>
      <c r="O164" s="7"/>
      <c r="P164" s="7"/>
      <c r="Q164" s="7"/>
      <c r="R164" s="2">
        <f>+C164+G164+K164+O164</f>
        <v>110</v>
      </c>
      <c r="S164" s="4">
        <f>(D164+H164+L164+P164)/R164</f>
        <v>0.45454545454545453</v>
      </c>
    </row>
    <row r="165" spans="1:19">
      <c r="A165" s="1" t="s">
        <v>2</v>
      </c>
      <c r="B165" s="7">
        <v>1.2</v>
      </c>
      <c r="C165" s="16">
        <v>30</v>
      </c>
      <c r="D165" s="16">
        <v>10</v>
      </c>
      <c r="E165" s="16">
        <v>20</v>
      </c>
      <c r="F165" s="7"/>
      <c r="G165" s="16"/>
      <c r="H165" s="16"/>
      <c r="I165" s="16"/>
      <c r="J165" s="7"/>
      <c r="K165" s="7"/>
      <c r="L165" s="7"/>
      <c r="M165" s="7"/>
      <c r="N165" s="7"/>
      <c r="O165" s="7"/>
      <c r="P165" s="7"/>
      <c r="Q165" s="7"/>
      <c r="R165" s="2">
        <f t="shared" ref="R165:R167" si="40">+C165+G165+K165+O165</f>
        <v>30</v>
      </c>
      <c r="S165" s="4">
        <f t="shared" ref="S165:S167" si="41">(D165+H165+L165+P165)/R165</f>
        <v>0.33333333333333331</v>
      </c>
    </row>
    <row r="166" spans="1:19">
      <c r="A166" s="8" t="s">
        <v>3</v>
      </c>
      <c r="B166" s="7">
        <v>0.1</v>
      </c>
      <c r="C166" s="16">
        <v>2.5</v>
      </c>
      <c r="D166" s="16">
        <v>1</v>
      </c>
      <c r="E166" s="16">
        <v>1.5</v>
      </c>
      <c r="F166" s="7"/>
      <c r="G166" s="16"/>
      <c r="H166" s="16"/>
      <c r="I166" s="16"/>
      <c r="J166" s="7"/>
      <c r="K166" s="7"/>
      <c r="L166" s="7"/>
      <c r="M166" s="7"/>
      <c r="N166" s="7"/>
      <c r="O166" s="7"/>
      <c r="P166" s="7"/>
      <c r="Q166" s="7"/>
      <c r="R166" s="2">
        <f t="shared" si="40"/>
        <v>2.5</v>
      </c>
      <c r="S166" s="4">
        <f t="shared" si="41"/>
        <v>0.4</v>
      </c>
    </row>
    <row r="167" spans="1:19">
      <c r="A167" s="8" t="s">
        <v>75</v>
      </c>
      <c r="B167" s="7">
        <v>0.3</v>
      </c>
      <c r="C167" s="16">
        <v>7.5</v>
      </c>
      <c r="D167" s="16">
        <v>2.5</v>
      </c>
      <c r="E167" s="16">
        <v>5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2">
        <f t="shared" si="40"/>
        <v>7.5</v>
      </c>
      <c r="S167" s="4">
        <f t="shared" si="41"/>
        <v>0.33333333333333331</v>
      </c>
    </row>
    <row r="168" spans="1:19" ht="15.75" thickBot="1">
      <c r="A168" s="9" t="s">
        <v>68</v>
      </c>
      <c r="B168" s="9"/>
      <c r="C168" s="9"/>
      <c r="D168" s="9"/>
      <c r="E168" s="17"/>
      <c r="F168" s="17"/>
      <c r="G168" s="8"/>
      <c r="H168" s="1" t="s">
        <v>99</v>
      </c>
      <c r="I168" s="1"/>
      <c r="J168" s="1"/>
      <c r="K168" s="1"/>
      <c r="L168" s="1"/>
      <c r="M168" s="1"/>
      <c r="N168" s="13"/>
      <c r="O168" s="13"/>
      <c r="P168" s="13"/>
      <c r="Q168" s="13">
        <f>SUM(B164:B167)</f>
        <v>6</v>
      </c>
      <c r="R168" s="13">
        <f>SUM(R164:R167)</f>
        <v>150</v>
      </c>
      <c r="S168" s="13"/>
    </row>
    <row r="169" spans="1:19">
      <c r="A169" s="1" t="s">
        <v>21</v>
      </c>
      <c r="B169" s="11" t="str">
        <f>+A168</f>
        <v>Desarrollo y Control Motor</v>
      </c>
      <c r="C169" s="15"/>
      <c r="D169" s="15"/>
      <c r="E169" s="12"/>
      <c r="F169" s="11"/>
      <c r="G169" s="15"/>
      <c r="H169" s="15"/>
      <c r="I169" s="12"/>
      <c r="J169" s="11"/>
      <c r="K169" s="15"/>
      <c r="L169" s="15"/>
      <c r="M169" s="12"/>
      <c r="N169" s="11"/>
      <c r="O169" s="15"/>
      <c r="P169" s="15"/>
      <c r="Q169" s="12"/>
      <c r="R169" s="13"/>
      <c r="S169" s="13"/>
    </row>
    <row r="170" spans="1:19" ht="15.75" thickBot="1">
      <c r="A170" s="1" t="s">
        <v>20</v>
      </c>
      <c r="B170" s="18" t="s">
        <v>19</v>
      </c>
      <c r="C170" s="19" t="s">
        <v>17</v>
      </c>
      <c r="D170" s="19" t="s">
        <v>11</v>
      </c>
      <c r="E170" s="20" t="s">
        <v>18</v>
      </c>
      <c r="F170" s="18" t="s">
        <v>19</v>
      </c>
      <c r="G170" s="19" t="s">
        <v>17</v>
      </c>
      <c r="H170" s="19" t="s">
        <v>11</v>
      </c>
      <c r="I170" s="20" t="s">
        <v>18</v>
      </c>
      <c r="J170" s="18" t="s">
        <v>19</v>
      </c>
      <c r="K170" s="19" t="s">
        <v>17</v>
      </c>
      <c r="L170" s="19" t="s">
        <v>11</v>
      </c>
      <c r="M170" s="20" t="s">
        <v>18</v>
      </c>
      <c r="N170" s="18" t="s">
        <v>19</v>
      </c>
      <c r="O170" s="19" t="s">
        <v>17</v>
      </c>
      <c r="P170" s="19" t="s">
        <v>11</v>
      </c>
      <c r="Q170" s="20" t="s">
        <v>18</v>
      </c>
      <c r="R170" s="8" t="s">
        <v>10</v>
      </c>
      <c r="S170" s="8" t="s">
        <v>22</v>
      </c>
    </row>
    <row r="171" spans="1:19">
      <c r="A171" s="1" t="s">
        <v>1</v>
      </c>
      <c r="B171" s="16">
        <v>4.4000000000000004</v>
      </c>
      <c r="C171" s="16">
        <v>110</v>
      </c>
      <c r="D171" s="16">
        <v>50</v>
      </c>
      <c r="E171" s="16">
        <v>60</v>
      </c>
      <c r="F171" s="16"/>
      <c r="G171" s="16"/>
      <c r="H171" s="16"/>
      <c r="I171" s="16"/>
      <c r="J171" s="16"/>
      <c r="K171" s="16"/>
      <c r="L171" s="16"/>
      <c r="M171" s="16"/>
      <c r="N171" s="7"/>
      <c r="O171" s="7"/>
      <c r="P171" s="7"/>
      <c r="Q171" s="7"/>
      <c r="R171" s="2">
        <f>+C171+G171+K171+O171</f>
        <v>110</v>
      </c>
      <c r="S171" s="4">
        <f>(D171+H171+L171+P171)/R171</f>
        <v>0.45454545454545453</v>
      </c>
    </row>
    <row r="172" spans="1:19">
      <c r="A172" s="1" t="s">
        <v>2</v>
      </c>
      <c r="B172" s="7">
        <v>1.1000000000000001</v>
      </c>
      <c r="C172" s="16">
        <v>27.5</v>
      </c>
      <c r="D172" s="16">
        <v>10</v>
      </c>
      <c r="E172" s="16">
        <v>17.5</v>
      </c>
      <c r="F172" s="7"/>
      <c r="G172" s="16"/>
      <c r="H172" s="16"/>
      <c r="I172" s="16"/>
      <c r="J172" s="7"/>
      <c r="K172" s="7"/>
      <c r="L172" s="7"/>
      <c r="M172" s="7"/>
      <c r="N172" s="7"/>
      <c r="O172" s="7"/>
      <c r="P172" s="7"/>
      <c r="Q172" s="7"/>
      <c r="R172" s="2">
        <f t="shared" ref="R172:R174" si="42">+C172+G172+K172+O172</f>
        <v>27.5</v>
      </c>
      <c r="S172" s="4">
        <f t="shared" ref="S172:S174" si="43">(D172+H172+L172+P172)/R172</f>
        <v>0.36363636363636365</v>
      </c>
    </row>
    <row r="173" spans="1:19">
      <c r="A173" s="8" t="s">
        <v>3</v>
      </c>
      <c r="B173" s="7">
        <v>0.2</v>
      </c>
      <c r="C173" s="16">
        <v>5</v>
      </c>
      <c r="D173" s="16">
        <v>2</v>
      </c>
      <c r="E173" s="16">
        <v>3</v>
      </c>
      <c r="F173" s="7"/>
      <c r="G173" s="16"/>
      <c r="H173" s="16"/>
      <c r="I173" s="16"/>
      <c r="J173" s="7"/>
      <c r="K173" s="7"/>
      <c r="L173" s="7"/>
      <c r="M173" s="7"/>
      <c r="N173" s="7"/>
      <c r="O173" s="7"/>
      <c r="P173" s="7"/>
      <c r="Q173" s="7"/>
      <c r="R173" s="2">
        <f t="shared" si="42"/>
        <v>5</v>
      </c>
      <c r="S173" s="4">
        <f t="shared" si="43"/>
        <v>0.4</v>
      </c>
    </row>
    <row r="174" spans="1:19">
      <c r="A174" s="8" t="s">
        <v>75</v>
      </c>
      <c r="B174" s="7">
        <v>0.3</v>
      </c>
      <c r="C174" s="16">
        <v>7.5</v>
      </c>
      <c r="D174" s="16">
        <v>2.5</v>
      </c>
      <c r="E174" s="16">
        <v>5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2">
        <f t="shared" si="42"/>
        <v>7.5</v>
      </c>
      <c r="S174" s="4">
        <f t="shared" si="43"/>
        <v>0.33333333333333331</v>
      </c>
    </row>
    <row r="175" spans="1:19" ht="15.75" thickBot="1">
      <c r="A175" s="9" t="s">
        <v>69</v>
      </c>
      <c r="B175" s="9"/>
      <c r="C175" s="9"/>
      <c r="D175" s="9"/>
      <c r="E175" s="17"/>
      <c r="F175" s="17"/>
      <c r="G175" s="8"/>
      <c r="H175" s="1" t="s">
        <v>98</v>
      </c>
      <c r="I175" s="1"/>
      <c r="J175" s="1"/>
      <c r="K175" s="1"/>
      <c r="L175" s="1"/>
      <c r="M175" s="1"/>
      <c r="N175" s="13"/>
      <c r="O175" s="13"/>
      <c r="P175" s="13"/>
      <c r="Q175" s="13">
        <f>SUM(B171:B174)</f>
        <v>6</v>
      </c>
      <c r="R175" s="13">
        <f>SUM(R171:R174)</f>
        <v>150</v>
      </c>
      <c r="S175" s="13"/>
    </row>
    <row r="176" spans="1:19">
      <c r="A176" s="1" t="s">
        <v>21</v>
      </c>
      <c r="B176" s="11" t="str">
        <f>+A175</f>
        <v>Terapias Complementarias en Fisioterapia</v>
      </c>
      <c r="C176" s="15"/>
      <c r="D176" s="15"/>
      <c r="E176" s="12"/>
      <c r="F176" s="11"/>
      <c r="G176" s="15"/>
      <c r="H176" s="15"/>
      <c r="I176" s="12"/>
      <c r="J176" s="11"/>
      <c r="K176" s="15"/>
      <c r="L176" s="15"/>
      <c r="M176" s="12"/>
      <c r="N176" s="11"/>
      <c r="O176" s="15"/>
      <c r="P176" s="15"/>
      <c r="Q176" s="12"/>
      <c r="R176" s="13"/>
      <c r="S176" s="13"/>
    </row>
    <row r="177" spans="1:19" ht="15.75" thickBot="1">
      <c r="A177" s="1" t="s">
        <v>20</v>
      </c>
      <c r="B177" s="18" t="s">
        <v>19</v>
      </c>
      <c r="C177" s="19" t="s">
        <v>17</v>
      </c>
      <c r="D177" s="19" t="s">
        <v>11</v>
      </c>
      <c r="E177" s="20" t="s">
        <v>18</v>
      </c>
      <c r="F177" s="18" t="s">
        <v>19</v>
      </c>
      <c r="G177" s="19" t="s">
        <v>17</v>
      </c>
      <c r="H177" s="19" t="s">
        <v>11</v>
      </c>
      <c r="I177" s="20" t="s">
        <v>18</v>
      </c>
      <c r="J177" s="18" t="s">
        <v>19</v>
      </c>
      <c r="K177" s="19" t="s">
        <v>17</v>
      </c>
      <c r="L177" s="19" t="s">
        <v>11</v>
      </c>
      <c r="M177" s="20" t="s">
        <v>18</v>
      </c>
      <c r="N177" s="18" t="s">
        <v>19</v>
      </c>
      <c r="O177" s="19" t="s">
        <v>17</v>
      </c>
      <c r="P177" s="19" t="s">
        <v>11</v>
      </c>
      <c r="Q177" s="20" t="s">
        <v>18</v>
      </c>
      <c r="R177" s="8" t="s">
        <v>10</v>
      </c>
      <c r="S177" s="8" t="s">
        <v>22</v>
      </c>
    </row>
    <row r="178" spans="1:19">
      <c r="A178" s="1" t="s">
        <v>1</v>
      </c>
      <c r="B178" s="33">
        <v>3</v>
      </c>
      <c r="C178" s="33">
        <v>75</v>
      </c>
      <c r="D178" s="33">
        <v>30</v>
      </c>
      <c r="E178" s="33">
        <v>45</v>
      </c>
      <c r="F178" s="33"/>
      <c r="G178" s="16"/>
      <c r="H178" s="16"/>
      <c r="I178" s="16"/>
      <c r="J178" s="16"/>
      <c r="K178" s="16"/>
      <c r="L178" s="16"/>
      <c r="M178" s="16"/>
      <c r="N178" s="7"/>
      <c r="O178" s="7"/>
      <c r="P178" s="7"/>
      <c r="Q178" s="7"/>
      <c r="R178" s="2">
        <f>+C178+G178+K178+O178</f>
        <v>75</v>
      </c>
      <c r="S178" s="4">
        <f>(D178+H178+L178+P178)/R178</f>
        <v>0.4</v>
      </c>
    </row>
    <row r="179" spans="1:19">
      <c r="A179" s="1" t="s">
        <v>2</v>
      </c>
      <c r="B179" s="34">
        <v>1.8</v>
      </c>
      <c r="C179" s="33">
        <v>45</v>
      </c>
      <c r="D179" s="33">
        <v>30</v>
      </c>
      <c r="E179" s="33">
        <v>15</v>
      </c>
      <c r="F179" s="34"/>
      <c r="G179" s="16"/>
      <c r="H179" s="16"/>
      <c r="I179" s="16"/>
      <c r="J179" s="7"/>
      <c r="K179" s="7"/>
      <c r="L179" s="7"/>
      <c r="M179" s="7"/>
      <c r="N179" s="7"/>
      <c r="O179" s="7"/>
      <c r="P179" s="7"/>
      <c r="Q179" s="7"/>
      <c r="R179" s="2">
        <f t="shared" ref="R179:R181" si="44">+C179+G179+K179+O179</f>
        <v>45</v>
      </c>
      <c r="S179" s="4">
        <f t="shared" ref="S179:S181" si="45">(D179+H179+L179+P179)/R179</f>
        <v>0.66666666666666663</v>
      </c>
    </row>
    <row r="180" spans="1:19">
      <c r="A180" s="8" t="s">
        <v>3</v>
      </c>
      <c r="B180" s="34">
        <v>0.6</v>
      </c>
      <c r="C180" s="33">
        <v>15</v>
      </c>
      <c r="D180" s="33">
        <v>2</v>
      </c>
      <c r="E180" s="33">
        <v>13</v>
      </c>
      <c r="F180" s="34"/>
      <c r="G180" s="16"/>
      <c r="H180" s="16"/>
      <c r="I180" s="16"/>
      <c r="J180" s="7"/>
      <c r="K180" s="7"/>
      <c r="L180" s="7"/>
      <c r="M180" s="7"/>
      <c r="N180" s="7"/>
      <c r="O180" s="7"/>
      <c r="P180" s="7"/>
      <c r="Q180" s="7"/>
      <c r="R180" s="2">
        <f t="shared" si="44"/>
        <v>15</v>
      </c>
      <c r="S180" s="4">
        <f t="shared" si="45"/>
        <v>0.13333333333333333</v>
      </c>
    </row>
    <row r="181" spans="1:19">
      <c r="A181" s="8" t="s">
        <v>75</v>
      </c>
      <c r="B181" s="34">
        <v>0.6</v>
      </c>
      <c r="C181" s="33">
        <v>15</v>
      </c>
      <c r="D181" s="33">
        <v>2.5</v>
      </c>
      <c r="E181" s="33">
        <v>12.5</v>
      </c>
      <c r="F181" s="3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2">
        <f t="shared" si="44"/>
        <v>15</v>
      </c>
      <c r="S181" s="4">
        <f t="shared" si="45"/>
        <v>0.16666666666666666</v>
      </c>
    </row>
    <row r="182" spans="1:19" ht="15.75" thickBot="1">
      <c r="A182" s="9" t="s">
        <v>70</v>
      </c>
      <c r="B182" s="9"/>
      <c r="C182" s="9"/>
      <c r="D182" s="9"/>
      <c r="E182" s="17"/>
      <c r="F182" s="17"/>
      <c r="G182" s="8"/>
      <c r="H182" s="1" t="s">
        <v>97</v>
      </c>
      <c r="I182" s="1"/>
      <c r="J182" s="1"/>
      <c r="K182" s="1"/>
      <c r="L182" s="1"/>
      <c r="M182" s="1"/>
      <c r="N182" s="13"/>
      <c r="O182" s="13"/>
      <c r="P182" s="13"/>
      <c r="Q182" s="13">
        <f>SUM(B178:B181)</f>
        <v>5.9999999999999991</v>
      </c>
      <c r="R182" s="13">
        <f>SUM(R178:R181)</f>
        <v>150</v>
      </c>
      <c r="S182" s="13"/>
    </row>
    <row r="183" spans="1:19">
      <c r="A183" s="1" t="s">
        <v>21</v>
      </c>
      <c r="B183" s="11" t="str">
        <f>+A182</f>
        <v>Promoción y Educación para la Salud</v>
      </c>
      <c r="C183" s="15"/>
      <c r="D183" s="15"/>
      <c r="E183" s="12"/>
      <c r="F183" s="11"/>
      <c r="G183" s="15"/>
      <c r="H183" s="15"/>
      <c r="I183" s="12"/>
      <c r="J183" s="11"/>
      <c r="K183" s="15"/>
      <c r="L183" s="15"/>
      <c r="M183" s="12"/>
      <c r="N183" s="11"/>
      <c r="O183" s="15"/>
      <c r="P183" s="15"/>
      <c r="Q183" s="12"/>
      <c r="R183" s="13"/>
      <c r="S183" s="13"/>
    </row>
    <row r="184" spans="1:19" ht="15.75" thickBot="1">
      <c r="A184" s="1" t="s">
        <v>20</v>
      </c>
      <c r="B184" s="18" t="s">
        <v>19</v>
      </c>
      <c r="C184" s="19" t="s">
        <v>17</v>
      </c>
      <c r="D184" s="19" t="s">
        <v>11</v>
      </c>
      <c r="E184" s="20" t="s">
        <v>18</v>
      </c>
      <c r="F184" s="18" t="s">
        <v>19</v>
      </c>
      <c r="G184" s="19" t="s">
        <v>17</v>
      </c>
      <c r="H184" s="19" t="s">
        <v>11</v>
      </c>
      <c r="I184" s="20" t="s">
        <v>18</v>
      </c>
      <c r="J184" s="18" t="s">
        <v>19</v>
      </c>
      <c r="K184" s="19" t="s">
        <v>17</v>
      </c>
      <c r="L184" s="19" t="s">
        <v>11</v>
      </c>
      <c r="M184" s="20" t="s">
        <v>18</v>
      </c>
      <c r="N184" s="18" t="s">
        <v>19</v>
      </c>
      <c r="O184" s="19" t="s">
        <v>17</v>
      </c>
      <c r="P184" s="19" t="s">
        <v>11</v>
      </c>
      <c r="Q184" s="20" t="s">
        <v>18</v>
      </c>
      <c r="R184" s="8" t="s">
        <v>10</v>
      </c>
      <c r="S184" s="8" t="s">
        <v>22</v>
      </c>
    </row>
    <row r="185" spans="1:19" ht="15.75">
      <c r="A185" s="1" t="s">
        <v>1</v>
      </c>
      <c r="B185" s="59">
        <v>4</v>
      </c>
      <c r="C185" s="59">
        <v>100</v>
      </c>
      <c r="D185" s="59">
        <v>40</v>
      </c>
      <c r="E185" s="59">
        <v>60</v>
      </c>
      <c r="F185" s="16"/>
      <c r="G185" s="16"/>
      <c r="H185" s="16"/>
      <c r="I185" s="16"/>
      <c r="J185" s="16"/>
      <c r="K185" s="16"/>
      <c r="L185" s="16"/>
      <c r="M185" s="16"/>
      <c r="N185" s="7"/>
      <c r="O185" s="7"/>
      <c r="P185" s="7"/>
      <c r="Q185" s="7"/>
      <c r="R185" s="2">
        <f>+D185+E185</f>
        <v>100</v>
      </c>
      <c r="S185" s="4">
        <f>(D185+H185+L185+P185)/R185</f>
        <v>0.4</v>
      </c>
    </row>
    <row r="186" spans="1:19" ht="15.75">
      <c r="A186" s="1" t="s">
        <v>2</v>
      </c>
      <c r="B186" s="59">
        <v>1</v>
      </c>
      <c r="C186" s="59">
        <v>25</v>
      </c>
      <c r="D186" s="59">
        <v>10</v>
      </c>
      <c r="E186" s="59">
        <v>15</v>
      </c>
      <c r="F186" s="7"/>
      <c r="G186" s="16"/>
      <c r="H186" s="16"/>
      <c r="I186" s="16"/>
      <c r="J186" s="7"/>
      <c r="K186" s="7"/>
      <c r="L186" s="7"/>
      <c r="M186" s="7"/>
      <c r="N186" s="7"/>
      <c r="O186" s="7"/>
      <c r="P186" s="7"/>
      <c r="Q186" s="7"/>
      <c r="R186" s="2">
        <f t="shared" ref="R186:R188" si="46">+D186+E186</f>
        <v>25</v>
      </c>
      <c r="S186" s="4">
        <f t="shared" ref="S186:S188" si="47">(D186+H186+L186+P186)/R186</f>
        <v>0.4</v>
      </c>
    </row>
    <row r="187" spans="1:19" ht="15.75">
      <c r="A187" s="8" t="s">
        <v>3</v>
      </c>
      <c r="B187" s="59">
        <v>0.8</v>
      </c>
      <c r="C187" s="59">
        <v>20</v>
      </c>
      <c r="D187" s="59">
        <v>8</v>
      </c>
      <c r="E187" s="59">
        <v>12</v>
      </c>
      <c r="F187" s="7"/>
      <c r="G187" s="16"/>
      <c r="H187" s="16"/>
      <c r="I187" s="16"/>
      <c r="J187" s="7"/>
      <c r="K187" s="7"/>
      <c r="L187" s="7"/>
      <c r="M187" s="7"/>
      <c r="N187" s="7"/>
      <c r="O187" s="7"/>
      <c r="P187" s="7"/>
      <c r="Q187" s="7"/>
      <c r="R187" s="2">
        <f t="shared" si="46"/>
        <v>20</v>
      </c>
      <c r="S187" s="4">
        <f t="shared" si="47"/>
        <v>0.4</v>
      </c>
    </row>
    <row r="188" spans="1:19" ht="15.75">
      <c r="A188" s="8" t="s">
        <v>75</v>
      </c>
      <c r="B188" s="59">
        <v>0.2</v>
      </c>
      <c r="C188" s="59">
        <v>5</v>
      </c>
      <c r="D188" s="59">
        <v>2</v>
      </c>
      <c r="E188" s="59">
        <v>3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2">
        <f t="shared" si="46"/>
        <v>5</v>
      </c>
      <c r="S188" s="4">
        <f t="shared" si="47"/>
        <v>0.4</v>
      </c>
    </row>
    <row r="189" spans="1:19">
      <c r="R189" s="13">
        <f>SUM(R185:R188)</f>
        <v>150</v>
      </c>
    </row>
  </sheetData>
  <phoneticPr fontId="19" type="noConversion"/>
  <pageMargins left="0.70866141732283472" right="0.70866141732283472" top="0.74803149606299213" bottom="0.74803149606299213" header="0.31496062992125984" footer="0.31496062992125984"/>
  <pageSetup paperSize="9" fitToWidth="2" fitToHeight="1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212"/>
  <sheetViews>
    <sheetView tabSelected="1" workbookViewId="0">
      <selection activeCell="G39" sqref="G39"/>
    </sheetView>
  </sheetViews>
  <sheetFormatPr baseColWidth="10" defaultRowHeight="15"/>
  <cols>
    <col min="1" max="1" width="17.140625" customWidth="1"/>
    <col min="2" max="2" width="39.140625" customWidth="1"/>
    <col min="3" max="3" width="21.28515625" customWidth="1"/>
    <col min="4" max="4" width="22.28515625" customWidth="1"/>
    <col min="5" max="5" width="19.42578125" customWidth="1"/>
    <col min="6" max="6" width="15.42578125" customWidth="1"/>
    <col min="7" max="7" width="16.42578125" customWidth="1"/>
  </cols>
  <sheetData>
    <row r="1" spans="1:7" ht="22.5">
      <c r="A1" s="3" t="s">
        <v>24</v>
      </c>
    </row>
    <row r="2" spans="1:7" ht="20.25" thickBot="1">
      <c r="A2" s="5" t="s">
        <v>9</v>
      </c>
    </row>
    <row r="3" spans="1:7" ht="15.75" thickTop="1"/>
    <row r="4" spans="1:7">
      <c r="A4" t="s">
        <v>8</v>
      </c>
    </row>
    <row r="5" spans="1:7">
      <c r="A5" s="14" t="str">
        <f>+'Actividades formativas'!A6</f>
        <v>Anatomía humana</v>
      </c>
      <c r="B5" s="14"/>
      <c r="C5" s="14"/>
      <c r="F5" s="23" t="s">
        <v>72</v>
      </c>
      <c r="G5" s="23"/>
    </row>
    <row r="6" spans="1:7">
      <c r="A6" t="s">
        <v>16</v>
      </c>
      <c r="B6" s="21" t="str">
        <f>+'Actividades formativas'!B7</f>
        <v>Anatomía general</v>
      </c>
      <c r="C6" s="21" t="str">
        <f>+'Actividades formativas'!F7</f>
        <v>Anatomía del aparato locomotor</v>
      </c>
      <c r="D6" s="10">
        <f>'Actividades formativas'!J7</f>
        <v>0</v>
      </c>
      <c r="E6" s="10">
        <f>'Actividades formativas'!N7</f>
        <v>0</v>
      </c>
      <c r="F6" s="24" t="s">
        <v>73</v>
      </c>
      <c r="G6" s="24" t="s">
        <v>74</v>
      </c>
    </row>
    <row r="7" spans="1:7">
      <c r="A7" t="s">
        <v>4</v>
      </c>
      <c r="B7" s="6"/>
      <c r="C7" s="6"/>
      <c r="D7" s="6"/>
      <c r="E7" s="7"/>
      <c r="F7" s="25">
        <f>MIN(B7:E7)</f>
        <v>0</v>
      </c>
      <c r="G7" s="25">
        <f>MAX(B7:E7)</f>
        <v>0</v>
      </c>
    </row>
    <row r="8" spans="1:7">
      <c r="A8" t="s">
        <v>5</v>
      </c>
      <c r="B8" s="6">
        <v>70</v>
      </c>
      <c r="C8" s="6">
        <v>70</v>
      </c>
      <c r="D8" s="6"/>
      <c r="E8" s="7"/>
      <c r="F8" s="25">
        <f>MIN(B8:E8)</f>
        <v>70</v>
      </c>
      <c r="G8" s="25">
        <f t="shared" ref="G8:G12" si="0">MAX(B8:E8)</f>
        <v>70</v>
      </c>
    </row>
    <row r="9" spans="1:7">
      <c r="A9" t="s">
        <v>6</v>
      </c>
      <c r="B9" s="6"/>
      <c r="C9" s="6"/>
      <c r="D9" s="6"/>
      <c r="E9" s="7"/>
      <c r="F9" s="25">
        <f t="shared" ref="F9:F12" si="1">MIN(B9:E9)</f>
        <v>0</v>
      </c>
      <c r="G9" s="25">
        <f t="shared" si="0"/>
        <v>0</v>
      </c>
    </row>
    <row r="10" spans="1:7">
      <c r="A10" t="s">
        <v>7</v>
      </c>
      <c r="B10" s="6">
        <v>30</v>
      </c>
      <c r="C10" s="6">
        <v>30</v>
      </c>
      <c r="D10" s="6"/>
      <c r="E10" s="7"/>
      <c r="F10" s="25">
        <f t="shared" si="1"/>
        <v>30</v>
      </c>
      <c r="G10" s="25">
        <f t="shared" si="0"/>
        <v>30</v>
      </c>
    </row>
    <row r="11" spans="1:7">
      <c r="A11" t="s">
        <v>14</v>
      </c>
      <c r="B11" s="6"/>
      <c r="C11" s="6"/>
      <c r="D11" s="6"/>
      <c r="E11" s="7"/>
      <c r="F11" s="25">
        <f t="shared" si="1"/>
        <v>0</v>
      </c>
      <c r="G11" s="25">
        <f t="shared" si="0"/>
        <v>0</v>
      </c>
    </row>
    <row r="12" spans="1:7">
      <c r="A12" t="s">
        <v>15</v>
      </c>
      <c r="B12" s="6"/>
      <c r="C12" s="6"/>
      <c r="D12" s="6"/>
      <c r="E12" s="7"/>
      <c r="F12" s="25">
        <f t="shared" si="1"/>
        <v>0</v>
      </c>
      <c r="G12" s="25">
        <f t="shared" si="0"/>
        <v>0</v>
      </c>
    </row>
    <row r="13" spans="1:7">
      <c r="A13" s="14" t="str">
        <f>+'Actividades formativas'!A13</f>
        <v>Fisiología</v>
      </c>
      <c r="B13" s="14"/>
      <c r="C13" s="14"/>
      <c r="D13" s="13"/>
      <c r="E13" s="13"/>
      <c r="F13" s="13"/>
    </row>
    <row r="14" spans="1:7">
      <c r="A14" s="13" t="s">
        <v>16</v>
      </c>
      <c r="B14" s="21" t="str">
        <f>+'Actividades formativas'!B14</f>
        <v>Fisiología</v>
      </c>
      <c r="C14" s="21">
        <f>+'Actividades formativas'!F14</f>
        <v>0</v>
      </c>
      <c r="D14" s="10">
        <f>'Actividades formativas'!J14</f>
        <v>0</v>
      </c>
      <c r="E14" s="10">
        <f>'Actividades formativas'!N14</f>
        <v>0</v>
      </c>
      <c r="F14" s="24" t="s">
        <v>73</v>
      </c>
      <c r="G14" s="24" t="s">
        <v>74</v>
      </c>
    </row>
    <row r="15" spans="1:7">
      <c r="A15" s="13" t="s">
        <v>4</v>
      </c>
      <c r="B15" s="6">
        <v>5</v>
      </c>
      <c r="C15" s="6"/>
      <c r="D15" s="6"/>
      <c r="E15" s="7"/>
      <c r="F15" s="25">
        <f>MIN(B15:E15)</f>
        <v>5</v>
      </c>
      <c r="G15" s="25">
        <f>MAX(B15:E15)</f>
        <v>5</v>
      </c>
    </row>
    <row r="16" spans="1:7">
      <c r="A16" s="13" t="s">
        <v>5</v>
      </c>
      <c r="B16" s="6">
        <v>70</v>
      </c>
      <c r="C16" s="6"/>
      <c r="D16" s="6"/>
      <c r="E16" s="7"/>
      <c r="F16" s="25">
        <f>MIN(B16:E16)</f>
        <v>70</v>
      </c>
      <c r="G16" s="25">
        <f t="shared" ref="G16:G20" si="2">MAX(B16:E16)</f>
        <v>70</v>
      </c>
    </row>
    <row r="17" spans="1:7">
      <c r="A17" s="13" t="s">
        <v>6</v>
      </c>
      <c r="B17" s="6">
        <v>25</v>
      </c>
      <c r="C17" s="6"/>
      <c r="D17" s="6"/>
      <c r="E17" s="7"/>
      <c r="F17" s="25">
        <f t="shared" ref="F17:F20" si="3">MIN(B17:E17)</f>
        <v>25</v>
      </c>
      <c r="G17" s="25">
        <f t="shared" si="2"/>
        <v>25</v>
      </c>
    </row>
    <row r="18" spans="1:7">
      <c r="A18" s="13" t="s">
        <v>7</v>
      </c>
      <c r="B18" s="6"/>
      <c r="C18" s="6"/>
      <c r="D18" s="6"/>
      <c r="E18" s="7"/>
      <c r="F18" s="25">
        <f t="shared" si="3"/>
        <v>0</v>
      </c>
      <c r="G18" s="25">
        <f t="shared" si="2"/>
        <v>0</v>
      </c>
    </row>
    <row r="19" spans="1:7">
      <c r="A19" s="13" t="s">
        <v>14</v>
      </c>
      <c r="B19" s="6"/>
      <c r="C19" s="6"/>
      <c r="D19" s="6"/>
      <c r="E19" s="7"/>
      <c r="F19" s="25">
        <f t="shared" si="3"/>
        <v>0</v>
      </c>
      <c r="G19" s="25">
        <f t="shared" si="2"/>
        <v>0</v>
      </c>
    </row>
    <row r="20" spans="1:7">
      <c r="A20" s="13" t="s">
        <v>15</v>
      </c>
      <c r="B20" s="6"/>
      <c r="C20" s="6"/>
      <c r="D20" s="6"/>
      <c r="E20" s="7"/>
      <c r="F20" s="25">
        <f t="shared" si="3"/>
        <v>0</v>
      </c>
      <c r="G20" s="25">
        <f t="shared" si="2"/>
        <v>0</v>
      </c>
    </row>
    <row r="21" spans="1:7">
      <c r="A21" s="14" t="str">
        <f>+'Actividades formativas'!A20</f>
        <v>Bioquímica</v>
      </c>
      <c r="B21" s="14"/>
      <c r="C21" s="14"/>
      <c r="D21" s="13"/>
      <c r="E21" s="13"/>
      <c r="F21" s="13"/>
    </row>
    <row r="22" spans="1:7">
      <c r="A22" s="13" t="s">
        <v>16</v>
      </c>
      <c r="B22" s="21" t="str">
        <f>+'Actividades formativas'!B21</f>
        <v>Bioquímica humana</v>
      </c>
      <c r="C22" s="21">
        <f>+'Actividades formativas'!F21</f>
        <v>0</v>
      </c>
      <c r="D22" s="10">
        <f>'Actividades formativas'!J21</f>
        <v>0</v>
      </c>
      <c r="E22" s="10">
        <f>'Actividades formativas'!N21</f>
        <v>0</v>
      </c>
      <c r="F22" s="24" t="s">
        <v>73</v>
      </c>
      <c r="G22" s="24" t="s">
        <v>74</v>
      </c>
    </row>
    <row r="23" spans="1:7">
      <c r="A23" s="13" t="s">
        <v>4</v>
      </c>
      <c r="B23" s="6">
        <v>0</v>
      </c>
      <c r="C23" s="6">
        <v>10</v>
      </c>
      <c r="D23" s="6"/>
      <c r="E23" s="7"/>
      <c r="F23" s="25">
        <f>MIN(B23:E23)</f>
        <v>0</v>
      </c>
      <c r="G23" s="25">
        <f>MAX(B23:E23)</f>
        <v>10</v>
      </c>
    </row>
    <row r="24" spans="1:7">
      <c r="A24" s="13" t="s">
        <v>5</v>
      </c>
      <c r="B24" s="6">
        <v>60</v>
      </c>
      <c r="C24" s="6">
        <v>80</v>
      </c>
      <c r="D24" s="6"/>
      <c r="E24" s="7"/>
      <c r="F24" s="25">
        <f t="shared" ref="F24:F28" si="4">MIN(B24:E24)</f>
        <v>60</v>
      </c>
      <c r="G24" s="25">
        <f t="shared" ref="G24:G28" si="5">MAX(B24:E24)</f>
        <v>80</v>
      </c>
    </row>
    <row r="25" spans="1:7">
      <c r="A25" s="13" t="s">
        <v>6</v>
      </c>
      <c r="B25" s="6">
        <v>10</v>
      </c>
      <c r="C25" s="6">
        <v>20</v>
      </c>
      <c r="D25" s="6"/>
      <c r="E25" s="7"/>
      <c r="F25" s="25">
        <f t="shared" si="4"/>
        <v>10</v>
      </c>
      <c r="G25" s="25">
        <f t="shared" si="5"/>
        <v>20</v>
      </c>
    </row>
    <row r="26" spans="1:7">
      <c r="A26" s="13" t="s">
        <v>7</v>
      </c>
      <c r="B26" s="6">
        <v>10</v>
      </c>
      <c r="C26" s="6">
        <v>20</v>
      </c>
      <c r="D26" s="6"/>
      <c r="E26" s="7"/>
      <c r="F26" s="25">
        <f t="shared" si="4"/>
        <v>10</v>
      </c>
      <c r="G26" s="25">
        <f t="shared" si="5"/>
        <v>20</v>
      </c>
    </row>
    <row r="27" spans="1:7">
      <c r="A27" s="13" t="s">
        <v>14</v>
      </c>
      <c r="B27" s="6">
        <v>0</v>
      </c>
      <c r="C27" s="6">
        <v>0</v>
      </c>
      <c r="D27" s="6"/>
      <c r="E27" s="7"/>
      <c r="F27" s="25">
        <f t="shared" si="4"/>
        <v>0</v>
      </c>
      <c r="G27" s="25">
        <f t="shared" si="5"/>
        <v>0</v>
      </c>
    </row>
    <row r="28" spans="1:7">
      <c r="A28" s="13" t="s">
        <v>15</v>
      </c>
      <c r="B28" s="6">
        <v>0</v>
      </c>
      <c r="C28" s="6">
        <v>0</v>
      </c>
      <c r="D28" s="6"/>
      <c r="E28" s="7"/>
      <c r="F28" s="25">
        <f t="shared" si="4"/>
        <v>0</v>
      </c>
      <c r="G28" s="25">
        <f t="shared" si="5"/>
        <v>0</v>
      </c>
    </row>
    <row r="29" spans="1:7">
      <c r="A29" s="14" t="str">
        <f>+'Actividades formativas'!A27</f>
        <v>Psicología</v>
      </c>
      <c r="B29" s="14"/>
      <c r="C29" s="14"/>
      <c r="D29" s="13"/>
      <c r="E29" s="13"/>
      <c r="F29" s="13"/>
    </row>
    <row r="30" spans="1:7">
      <c r="A30" s="13" t="s">
        <v>16</v>
      </c>
      <c r="B30" s="21" t="str">
        <f>+'Actividades formativas'!B28</f>
        <v>Psicología</v>
      </c>
      <c r="C30" s="21">
        <f>+'Actividades formativas'!F28</f>
        <v>0</v>
      </c>
      <c r="D30" s="10">
        <f>'Actividades formativas'!J28</f>
        <v>0</v>
      </c>
      <c r="E30" s="10">
        <f>'Actividades formativas'!N28</f>
        <v>0</v>
      </c>
      <c r="F30" s="24" t="s">
        <v>73</v>
      </c>
      <c r="G30" s="24" t="s">
        <v>74</v>
      </c>
    </row>
    <row r="31" spans="1:7">
      <c r="A31" s="13" t="s">
        <v>4</v>
      </c>
      <c r="B31" s="57"/>
      <c r="C31" s="6"/>
      <c r="D31" s="6"/>
      <c r="E31" s="7"/>
      <c r="F31" s="25">
        <f>MIN(B31:E31)</f>
        <v>0</v>
      </c>
      <c r="G31" s="25">
        <f>MAX(B31:E31)</f>
        <v>0</v>
      </c>
    </row>
    <row r="32" spans="1:7">
      <c r="A32" s="13" t="s">
        <v>5</v>
      </c>
      <c r="B32" s="6">
        <v>70</v>
      </c>
      <c r="C32" s="6"/>
      <c r="D32" s="6"/>
      <c r="E32" s="7"/>
      <c r="F32" s="25">
        <f>MIN(B32:E32)</f>
        <v>70</v>
      </c>
      <c r="G32" s="25">
        <f t="shared" ref="G32:G36" si="6">MAX(B32:E32)</f>
        <v>70</v>
      </c>
    </row>
    <row r="33" spans="1:7">
      <c r="A33" s="13" t="s">
        <v>6</v>
      </c>
      <c r="B33" s="6">
        <v>30</v>
      </c>
      <c r="C33" s="6"/>
      <c r="D33" s="6"/>
      <c r="E33" s="7"/>
      <c r="F33" s="25">
        <f t="shared" ref="F33:F36" si="7">MIN(B33:E33)</f>
        <v>30</v>
      </c>
      <c r="G33" s="25">
        <f t="shared" si="6"/>
        <v>30</v>
      </c>
    </row>
    <row r="34" spans="1:7">
      <c r="A34" s="13" t="s">
        <v>7</v>
      </c>
      <c r="B34" s="6">
        <v>0</v>
      </c>
      <c r="C34" s="6"/>
      <c r="D34" s="6"/>
      <c r="E34" s="7"/>
      <c r="F34" s="25">
        <f t="shared" si="7"/>
        <v>0</v>
      </c>
      <c r="G34" s="25">
        <f t="shared" si="6"/>
        <v>0</v>
      </c>
    </row>
    <row r="35" spans="1:7">
      <c r="A35" s="13" t="s">
        <v>14</v>
      </c>
      <c r="B35" s="57"/>
      <c r="C35" s="6"/>
      <c r="D35" s="6"/>
      <c r="E35" s="7"/>
      <c r="F35" s="25">
        <f t="shared" si="7"/>
        <v>0</v>
      </c>
      <c r="G35" s="25">
        <f t="shared" si="6"/>
        <v>0</v>
      </c>
    </row>
    <row r="36" spans="1:7">
      <c r="A36" s="13" t="s">
        <v>15</v>
      </c>
      <c r="B36" s="57"/>
      <c r="C36" s="6"/>
      <c r="D36" s="6"/>
      <c r="E36" s="7"/>
      <c r="F36" s="25">
        <f t="shared" si="7"/>
        <v>0</v>
      </c>
      <c r="G36" s="25">
        <f t="shared" si="6"/>
        <v>0</v>
      </c>
    </row>
    <row r="37" spans="1:7">
      <c r="A37" s="14" t="str">
        <f>+'Actividades formativas'!A34</f>
        <v>Estadística</v>
      </c>
      <c r="B37" s="14"/>
      <c r="C37" s="14"/>
      <c r="D37" s="13"/>
      <c r="E37" s="13"/>
      <c r="F37" s="13"/>
    </row>
    <row r="38" spans="1:7">
      <c r="A38" s="13" t="s">
        <v>16</v>
      </c>
      <c r="B38" s="21" t="str">
        <f>+'Actividades formativas'!B35</f>
        <v>Estadística</v>
      </c>
      <c r="C38" s="21">
        <f>+'Actividades formativas'!F35</f>
        <v>0</v>
      </c>
      <c r="D38" s="10">
        <f>'Actividades formativas'!J35</f>
        <v>0</v>
      </c>
      <c r="E38" s="10">
        <f>'Actividades formativas'!N35</f>
        <v>0</v>
      </c>
      <c r="F38" s="24" t="s">
        <v>73</v>
      </c>
      <c r="G38" s="24" t="s">
        <v>74</v>
      </c>
    </row>
    <row r="39" spans="1:7">
      <c r="A39" s="13" t="s">
        <v>4</v>
      </c>
      <c r="B39" s="6"/>
      <c r="C39" s="6"/>
      <c r="D39" s="6"/>
      <c r="E39" s="7"/>
      <c r="F39" s="25">
        <f>MIN(B39:E39)</f>
        <v>0</v>
      </c>
      <c r="G39" s="25">
        <v>10</v>
      </c>
    </row>
    <row r="40" spans="1:7">
      <c r="A40" s="13" t="s">
        <v>5</v>
      </c>
      <c r="B40" s="6">
        <v>70</v>
      </c>
      <c r="C40" s="6"/>
      <c r="D40" s="6"/>
      <c r="E40" s="7"/>
      <c r="F40" s="25">
        <v>60</v>
      </c>
      <c r="G40" s="25">
        <v>90</v>
      </c>
    </row>
    <row r="41" spans="1:7">
      <c r="A41" s="13" t="s">
        <v>6</v>
      </c>
      <c r="B41" s="6">
        <v>10</v>
      </c>
      <c r="C41" s="6"/>
      <c r="D41" s="6"/>
      <c r="E41" s="7"/>
      <c r="F41" s="25">
        <v>0</v>
      </c>
      <c r="G41" s="25">
        <f t="shared" ref="G41:G44" si="8">MAX(B41:E41)</f>
        <v>10</v>
      </c>
    </row>
    <row r="42" spans="1:7">
      <c r="A42" s="13" t="s">
        <v>7</v>
      </c>
      <c r="B42" s="6">
        <v>20</v>
      </c>
      <c r="C42" s="6"/>
      <c r="D42" s="6"/>
      <c r="E42" s="7"/>
      <c r="F42" s="25">
        <v>0</v>
      </c>
      <c r="G42" s="25">
        <f t="shared" si="8"/>
        <v>20</v>
      </c>
    </row>
    <row r="43" spans="1:7">
      <c r="A43" s="13" t="s">
        <v>14</v>
      </c>
      <c r="B43" s="6"/>
      <c r="C43" s="6"/>
      <c r="D43" s="6"/>
      <c r="E43" s="7"/>
      <c r="F43" s="25">
        <f t="shared" ref="F43:F44" si="9">MIN(B43:E43)</f>
        <v>0</v>
      </c>
      <c r="G43" s="25">
        <f t="shared" si="8"/>
        <v>0</v>
      </c>
    </row>
    <row r="44" spans="1:7">
      <c r="A44" s="13" t="s">
        <v>15</v>
      </c>
      <c r="B44" s="6"/>
      <c r="C44" s="6"/>
      <c r="D44" s="6"/>
      <c r="E44" s="7"/>
      <c r="F44" s="25">
        <f t="shared" si="9"/>
        <v>0</v>
      </c>
      <c r="G44" s="25">
        <f t="shared" si="8"/>
        <v>0</v>
      </c>
    </row>
    <row r="45" spans="1:7">
      <c r="A45" s="14" t="str">
        <f>+'Actividades formativas'!A41</f>
        <v>Biomecánica y fisica aplicada</v>
      </c>
      <c r="B45" s="14"/>
      <c r="C45" s="14"/>
      <c r="D45" s="13"/>
      <c r="E45" s="13"/>
      <c r="F45" s="13"/>
    </row>
    <row r="46" spans="1:7">
      <c r="A46" s="13" t="s">
        <v>16</v>
      </c>
      <c r="B46" s="21" t="str">
        <f>+'Actividades formativas'!B42</f>
        <v>Biomecánica</v>
      </c>
      <c r="C46" s="21">
        <f>+'Actividades formativas'!F42</f>
        <v>0</v>
      </c>
      <c r="D46" s="10">
        <f>'Actividades formativas'!J42</f>
        <v>0</v>
      </c>
      <c r="E46" s="10">
        <f>'Actividades formativas'!N42</f>
        <v>0</v>
      </c>
      <c r="F46" s="24" t="s">
        <v>73</v>
      </c>
      <c r="G46" s="24" t="s">
        <v>74</v>
      </c>
    </row>
    <row r="47" spans="1:7">
      <c r="A47" s="13" t="s">
        <v>4</v>
      </c>
      <c r="B47" s="57"/>
      <c r="C47" s="6"/>
      <c r="D47" s="6"/>
      <c r="E47" s="7"/>
      <c r="F47" s="25">
        <f>MIN(B47:E47)</f>
        <v>0</v>
      </c>
      <c r="G47" s="25">
        <f>MAX(B47:E47)</f>
        <v>0</v>
      </c>
    </row>
    <row r="48" spans="1:7">
      <c r="A48" s="13" t="s">
        <v>5</v>
      </c>
      <c r="B48" s="6">
        <v>70</v>
      </c>
      <c r="C48" s="6"/>
      <c r="D48" s="6"/>
      <c r="E48" s="7"/>
      <c r="F48" s="25">
        <f>MIN(B48:E48)</f>
        <v>70</v>
      </c>
      <c r="G48" s="25">
        <f t="shared" ref="G48:G52" si="10">MAX(B48:E48)</f>
        <v>70</v>
      </c>
    </row>
    <row r="49" spans="1:7">
      <c r="A49" s="13" t="s">
        <v>6</v>
      </c>
      <c r="B49" s="58"/>
      <c r="C49" s="6"/>
      <c r="D49" s="6"/>
      <c r="E49" s="7"/>
      <c r="F49" s="25">
        <f t="shared" ref="F49:F52" si="11">MIN(B49:E49)</f>
        <v>0</v>
      </c>
      <c r="G49" s="25">
        <f t="shared" si="10"/>
        <v>0</v>
      </c>
    </row>
    <row r="50" spans="1:7">
      <c r="A50" s="13" t="s">
        <v>7</v>
      </c>
      <c r="B50" s="6">
        <v>30</v>
      </c>
      <c r="C50" s="6"/>
      <c r="D50" s="6"/>
      <c r="E50" s="7"/>
      <c r="F50" s="25">
        <f t="shared" si="11"/>
        <v>30</v>
      </c>
      <c r="G50" s="25">
        <f t="shared" si="10"/>
        <v>30</v>
      </c>
    </row>
    <row r="51" spans="1:7">
      <c r="A51" s="13" t="s">
        <v>14</v>
      </c>
      <c r="B51" s="57"/>
      <c r="C51" s="6"/>
      <c r="D51" s="6"/>
      <c r="E51" s="7"/>
      <c r="F51" s="25">
        <f t="shared" si="11"/>
        <v>0</v>
      </c>
      <c r="G51" s="25">
        <f t="shared" si="10"/>
        <v>0</v>
      </c>
    </row>
    <row r="52" spans="1:7">
      <c r="A52" s="13" t="s">
        <v>15</v>
      </c>
      <c r="B52" s="57"/>
      <c r="C52" s="6"/>
      <c r="D52" s="6"/>
      <c r="E52" s="7"/>
      <c r="F52" s="25">
        <f t="shared" si="11"/>
        <v>0</v>
      </c>
      <c r="G52" s="25">
        <f t="shared" si="10"/>
        <v>0</v>
      </c>
    </row>
    <row r="53" spans="1:7">
      <c r="A53" s="14" t="str">
        <f>+'Actividades formativas'!A48</f>
        <v>Afecciones médicas y afecciones quirúrgicas</v>
      </c>
      <c r="B53" s="14"/>
      <c r="C53" s="14"/>
      <c r="D53" s="13"/>
      <c r="E53" s="13"/>
      <c r="F53" s="13"/>
    </row>
    <row r="54" spans="1:7">
      <c r="A54" s="13" t="s">
        <v>16</v>
      </c>
      <c r="B54" s="21" t="str">
        <f>+'Actividades formativas'!B49</f>
        <v>Afecciones Médicas y Afecciones Quirúrgicas I</v>
      </c>
      <c r="C54" s="21" t="str">
        <f>+'Actividades formativas'!F49</f>
        <v>Afecciones Médicas y Afecciones Quirúrgicas II</v>
      </c>
      <c r="D54" s="10" t="str">
        <f>'Actividades formativas'!J49</f>
        <v>Afecciones Médicas y Afecciones Quirúrgicas III</v>
      </c>
      <c r="E54" s="10">
        <f>'Actividades formativas'!N49</f>
        <v>0</v>
      </c>
      <c r="F54" s="24" t="s">
        <v>73</v>
      </c>
      <c r="G54" s="24" t="s">
        <v>74</v>
      </c>
    </row>
    <row r="55" spans="1:7">
      <c r="A55" s="13" t="s">
        <v>4</v>
      </c>
      <c r="B55" s="6"/>
      <c r="C55" s="6"/>
      <c r="D55" s="6"/>
      <c r="E55" s="7"/>
      <c r="F55" s="25">
        <f>MIN(B55:E55)</f>
        <v>0</v>
      </c>
      <c r="G55" s="25">
        <f>MAX(B55:E55)</f>
        <v>0</v>
      </c>
    </row>
    <row r="56" spans="1:7">
      <c r="A56" s="13" t="s">
        <v>5</v>
      </c>
      <c r="B56" s="6">
        <v>80</v>
      </c>
      <c r="C56" s="6">
        <v>80</v>
      </c>
      <c r="D56" s="6">
        <v>75</v>
      </c>
      <c r="E56" s="7"/>
      <c r="F56" s="25">
        <f>MIN(B56:E56)</f>
        <v>75</v>
      </c>
      <c r="G56" s="25">
        <f t="shared" ref="G56:G60" si="12">MAX(B56:E56)</f>
        <v>80</v>
      </c>
    </row>
    <row r="57" spans="1:7">
      <c r="A57" s="13" t="s">
        <v>6</v>
      </c>
      <c r="B57" s="6">
        <v>20</v>
      </c>
      <c r="C57" s="6">
        <v>20</v>
      </c>
      <c r="D57" s="6">
        <v>25</v>
      </c>
      <c r="E57" s="7"/>
      <c r="F57" s="25">
        <f t="shared" ref="F57:F60" si="13">MIN(B57:E57)</f>
        <v>20</v>
      </c>
      <c r="G57" s="25">
        <f t="shared" si="12"/>
        <v>25</v>
      </c>
    </row>
    <row r="58" spans="1:7">
      <c r="A58" s="13" t="s">
        <v>7</v>
      </c>
      <c r="B58" s="6"/>
      <c r="C58" s="6"/>
      <c r="D58" s="6"/>
      <c r="E58" s="7"/>
      <c r="F58" s="25">
        <f t="shared" si="13"/>
        <v>0</v>
      </c>
      <c r="G58" s="25">
        <f t="shared" si="12"/>
        <v>0</v>
      </c>
    </row>
    <row r="59" spans="1:7">
      <c r="A59" s="13" t="s">
        <v>14</v>
      </c>
      <c r="B59" s="6"/>
      <c r="C59" s="6"/>
      <c r="D59" s="6"/>
      <c r="E59" s="7"/>
      <c r="F59" s="25">
        <f t="shared" si="13"/>
        <v>0</v>
      </c>
      <c r="G59" s="25">
        <f t="shared" si="12"/>
        <v>0</v>
      </c>
    </row>
    <row r="60" spans="1:7">
      <c r="A60" s="13" t="s">
        <v>15</v>
      </c>
      <c r="B60" s="6"/>
      <c r="C60" s="6"/>
      <c r="D60" s="6"/>
      <c r="E60" s="7"/>
      <c r="F60" s="25">
        <f t="shared" si="13"/>
        <v>0</v>
      </c>
      <c r="G60" s="25">
        <f t="shared" si="12"/>
        <v>0</v>
      </c>
    </row>
    <row r="61" spans="1:7">
      <c r="A61" s="14" t="str">
        <f>+'Actividades formativas'!A55</f>
        <v>Fundamentos y valoración de Fisioterapia</v>
      </c>
      <c r="B61" s="14"/>
      <c r="C61" s="14"/>
      <c r="D61" s="13"/>
      <c r="E61" s="13"/>
      <c r="F61" s="13"/>
    </row>
    <row r="62" spans="1:7">
      <c r="A62" s="13" t="s">
        <v>16</v>
      </c>
      <c r="B62" s="21" t="str">
        <f>+'Actividades formativas'!B56</f>
        <v>Valoración en Fisioterapia</v>
      </c>
      <c r="C62" s="21" t="str">
        <f>+'Actividades formativas'!F56</f>
        <v>Fundamentos en Fisioterapia</v>
      </c>
      <c r="D62" s="10">
        <f>'Actividades formativas'!J56</f>
        <v>0</v>
      </c>
      <c r="E62" s="10">
        <f>'Actividades formativas'!N56</f>
        <v>0</v>
      </c>
      <c r="F62" s="24" t="s">
        <v>73</v>
      </c>
      <c r="G62" s="24" t="s">
        <v>74</v>
      </c>
    </row>
    <row r="63" spans="1:7">
      <c r="A63" s="13" t="s">
        <v>4</v>
      </c>
      <c r="B63" s="6">
        <v>10</v>
      </c>
      <c r="C63" s="6"/>
      <c r="D63" s="6"/>
      <c r="E63" s="7"/>
      <c r="F63" s="25">
        <f>MIN(B63:E63)</f>
        <v>10</v>
      </c>
      <c r="G63" s="25">
        <f>MAX(B63:E63)</f>
        <v>10</v>
      </c>
    </row>
    <row r="64" spans="1:7">
      <c r="A64" s="13" t="s">
        <v>5</v>
      </c>
      <c r="B64" s="6">
        <v>50</v>
      </c>
      <c r="C64" s="6">
        <v>75</v>
      </c>
      <c r="D64" s="6"/>
      <c r="E64" s="7"/>
      <c r="F64" s="25">
        <f>MIN(B64:E64)</f>
        <v>50</v>
      </c>
      <c r="G64" s="25">
        <f t="shared" ref="G64:G68" si="14">MAX(B64:E64)</f>
        <v>75</v>
      </c>
    </row>
    <row r="65" spans="1:7">
      <c r="A65" s="13" t="s">
        <v>6</v>
      </c>
      <c r="B65" s="6">
        <v>40</v>
      </c>
      <c r="C65" s="6">
        <v>25</v>
      </c>
      <c r="D65" s="6"/>
      <c r="E65" s="7"/>
      <c r="F65" s="25">
        <f t="shared" ref="F65:F68" si="15">MIN(B65:E65)</f>
        <v>25</v>
      </c>
      <c r="G65" s="25">
        <f t="shared" si="14"/>
        <v>40</v>
      </c>
    </row>
    <row r="66" spans="1:7">
      <c r="A66" s="13" t="s">
        <v>7</v>
      </c>
      <c r="B66" s="6"/>
      <c r="C66" s="6"/>
      <c r="D66" s="6"/>
      <c r="E66" s="7"/>
      <c r="F66" s="25">
        <f t="shared" si="15"/>
        <v>0</v>
      </c>
      <c r="G66" s="25">
        <f t="shared" si="14"/>
        <v>0</v>
      </c>
    </row>
    <row r="67" spans="1:7">
      <c r="A67" s="13" t="s">
        <v>14</v>
      </c>
      <c r="B67" s="6"/>
      <c r="C67" s="6"/>
      <c r="D67" s="6"/>
      <c r="E67" s="7"/>
      <c r="F67" s="25">
        <f t="shared" si="15"/>
        <v>0</v>
      </c>
      <c r="G67" s="25">
        <f t="shared" si="14"/>
        <v>0</v>
      </c>
    </row>
    <row r="68" spans="1:7">
      <c r="A68" s="13" t="s">
        <v>15</v>
      </c>
      <c r="B68" s="6"/>
      <c r="C68" s="6"/>
      <c r="D68" s="6"/>
      <c r="E68" s="7"/>
      <c r="F68" s="25">
        <f t="shared" si="15"/>
        <v>0</v>
      </c>
      <c r="G68" s="25">
        <f t="shared" si="14"/>
        <v>0</v>
      </c>
    </row>
    <row r="69" spans="1:7">
      <c r="A69" s="14" t="str">
        <f>+'Actividades formativas'!A62</f>
        <v>Procedimientos Generales en Fisioterapia y Cinesiterapia</v>
      </c>
      <c r="B69" s="14"/>
      <c r="C69" s="14"/>
      <c r="D69" s="13"/>
      <c r="E69" s="13"/>
      <c r="F69" s="13"/>
    </row>
    <row r="70" spans="1:7">
      <c r="A70" s="13" t="s">
        <v>16</v>
      </c>
      <c r="B70" s="21" t="str">
        <f>+'Actividades formativas'!B63</f>
        <v>Procedimientos Generales en Fisioterapia I</v>
      </c>
      <c r="C70" s="21" t="str">
        <f>+'Actividades formativas'!F63</f>
        <v>Procedimientos Generales en Fisioterapia II</v>
      </c>
      <c r="D70" s="10" t="str">
        <f>'Actividades formativas'!J63</f>
        <v>Cinesiterapia</v>
      </c>
      <c r="E70" s="10">
        <f>'Actividades formativas'!N63</f>
        <v>0</v>
      </c>
      <c r="F70" s="24" t="s">
        <v>73</v>
      </c>
      <c r="G70" s="24" t="s">
        <v>74</v>
      </c>
    </row>
    <row r="71" spans="1:7">
      <c r="A71" s="13" t="s">
        <v>4</v>
      </c>
      <c r="B71" s="6">
        <v>10</v>
      </c>
      <c r="C71" s="6"/>
      <c r="D71" s="6">
        <v>5</v>
      </c>
      <c r="E71" s="7"/>
      <c r="F71" s="25">
        <f>MIN(B71:E71)</f>
        <v>5</v>
      </c>
      <c r="G71" s="25">
        <f>MAX(B71:E71)</f>
        <v>10</v>
      </c>
    </row>
    <row r="72" spans="1:7">
      <c r="A72" s="13" t="s">
        <v>5</v>
      </c>
      <c r="B72" s="6">
        <v>40</v>
      </c>
      <c r="C72" s="6">
        <v>40</v>
      </c>
      <c r="D72" s="6">
        <v>40</v>
      </c>
      <c r="E72" s="7"/>
      <c r="F72" s="25">
        <f>MIN(B72:E72)</f>
        <v>40</v>
      </c>
      <c r="G72" s="25">
        <f t="shared" ref="G72:G76" si="16">MAX(B72:E72)</f>
        <v>40</v>
      </c>
    </row>
    <row r="73" spans="1:7">
      <c r="A73" s="13" t="s">
        <v>6</v>
      </c>
      <c r="B73" s="6">
        <v>10</v>
      </c>
      <c r="C73" s="6">
        <v>40</v>
      </c>
      <c r="D73" s="6">
        <v>15</v>
      </c>
      <c r="E73" s="7"/>
      <c r="F73" s="25">
        <f t="shared" ref="F73:F76" si="17">MIN(B73:E73)</f>
        <v>10</v>
      </c>
      <c r="G73" s="25">
        <f t="shared" si="16"/>
        <v>40</v>
      </c>
    </row>
    <row r="74" spans="1:7">
      <c r="A74" s="13" t="s">
        <v>7</v>
      </c>
      <c r="B74" s="6">
        <v>40</v>
      </c>
      <c r="C74" s="6">
        <v>20</v>
      </c>
      <c r="D74" s="6">
        <v>40</v>
      </c>
      <c r="E74" s="7"/>
      <c r="F74" s="25">
        <f t="shared" si="17"/>
        <v>20</v>
      </c>
      <c r="G74" s="25">
        <f t="shared" si="16"/>
        <v>40</v>
      </c>
    </row>
    <row r="75" spans="1:7">
      <c r="A75" s="13" t="s">
        <v>14</v>
      </c>
      <c r="B75" s="6"/>
      <c r="C75" s="6"/>
      <c r="D75" s="6"/>
      <c r="E75" s="7"/>
      <c r="F75" s="25">
        <f t="shared" si="17"/>
        <v>0</v>
      </c>
      <c r="G75" s="25">
        <f t="shared" si="16"/>
        <v>0</v>
      </c>
    </row>
    <row r="76" spans="1:7">
      <c r="A76" s="13" t="s">
        <v>15</v>
      </c>
      <c r="B76" s="6"/>
      <c r="C76" s="6"/>
      <c r="D76" s="6"/>
      <c r="E76" s="7"/>
      <c r="F76" s="25">
        <f t="shared" si="17"/>
        <v>0</v>
      </c>
      <c r="G76" s="25">
        <f t="shared" si="16"/>
        <v>0</v>
      </c>
    </row>
    <row r="77" spans="1:7">
      <c r="A77" s="14" t="str">
        <f>+'Actividades formativas'!A69</f>
        <v>Métodos Específicos de intervención en Fisioterapia</v>
      </c>
      <c r="B77" s="14"/>
      <c r="C77" s="14"/>
      <c r="D77" s="13"/>
      <c r="E77" s="13"/>
      <c r="F77" s="13"/>
    </row>
    <row r="78" spans="1:7">
      <c r="A78" s="13" t="s">
        <v>16</v>
      </c>
      <c r="B78" s="21" t="str">
        <f>+'Actividades formativas'!B70</f>
        <v>Métodos Específicos de Intervención en Fisioterapia I</v>
      </c>
      <c r="C78" s="21" t="str">
        <f>+'Actividades formativas'!F70</f>
        <v>Métodos Específicos de Intervención en Fisioterapia II</v>
      </c>
      <c r="D78" s="10" t="str">
        <f>'Actividades formativas'!J70</f>
        <v>Métodos Específicos de Intervención en Fisioterapia III</v>
      </c>
      <c r="E78" s="10" t="str">
        <f>'Actividades formativas'!N70</f>
        <v>Métodos Específicos de Intervención en Fisioterapia IV</v>
      </c>
      <c r="F78" s="24" t="s">
        <v>73</v>
      </c>
      <c r="G78" s="24" t="s">
        <v>74</v>
      </c>
    </row>
    <row r="79" spans="1:7">
      <c r="A79" s="13" t="s">
        <v>4</v>
      </c>
      <c r="B79" s="6"/>
      <c r="C79" s="6"/>
      <c r="D79" s="6"/>
      <c r="E79" s="7"/>
      <c r="F79" s="25">
        <f>MIN(B79:E79)</f>
        <v>0</v>
      </c>
      <c r="G79" s="25">
        <f>MAX(B79:E79)</f>
        <v>0</v>
      </c>
    </row>
    <row r="80" spans="1:7">
      <c r="A80" s="13" t="s">
        <v>5</v>
      </c>
      <c r="B80" s="6">
        <v>85</v>
      </c>
      <c r="C80" s="6">
        <v>85</v>
      </c>
      <c r="D80" s="6">
        <v>90</v>
      </c>
      <c r="E80" s="7">
        <v>90</v>
      </c>
      <c r="F80" s="25">
        <f>MIN(B80:E80)</f>
        <v>85</v>
      </c>
      <c r="G80" s="25">
        <f t="shared" ref="G80:G84" si="18">MAX(B80:E80)</f>
        <v>90</v>
      </c>
    </row>
    <row r="81" spans="1:7">
      <c r="A81" s="13" t="s">
        <v>6</v>
      </c>
      <c r="B81" s="6">
        <v>15</v>
      </c>
      <c r="C81" s="6">
        <v>15</v>
      </c>
      <c r="D81" s="6"/>
      <c r="E81" s="7"/>
      <c r="F81" s="25">
        <f t="shared" ref="F81:F84" si="19">MIN(B81:E81)</f>
        <v>15</v>
      </c>
      <c r="G81" s="25">
        <f t="shared" si="18"/>
        <v>15</v>
      </c>
    </row>
    <row r="82" spans="1:7">
      <c r="A82" s="13" t="s">
        <v>7</v>
      </c>
      <c r="B82" s="6"/>
      <c r="C82" s="6"/>
      <c r="D82" s="6">
        <v>10</v>
      </c>
      <c r="E82" s="7">
        <v>10</v>
      </c>
      <c r="F82" s="25">
        <f t="shared" si="19"/>
        <v>10</v>
      </c>
      <c r="G82" s="25">
        <f t="shared" si="18"/>
        <v>10</v>
      </c>
    </row>
    <row r="83" spans="1:7">
      <c r="A83" s="13" t="s">
        <v>14</v>
      </c>
      <c r="B83" s="6"/>
      <c r="C83" s="6"/>
      <c r="D83" s="6"/>
      <c r="E83" s="7"/>
      <c r="F83" s="25">
        <f t="shared" si="19"/>
        <v>0</v>
      </c>
      <c r="G83" s="25">
        <f t="shared" si="18"/>
        <v>0</v>
      </c>
    </row>
    <row r="84" spans="1:7">
      <c r="A84" s="13" t="s">
        <v>15</v>
      </c>
      <c r="B84" s="6"/>
      <c r="C84" s="6"/>
      <c r="D84" s="6"/>
      <c r="E84" s="7"/>
      <c r="F84" s="25">
        <f t="shared" si="19"/>
        <v>0</v>
      </c>
      <c r="G84" s="25">
        <f t="shared" si="18"/>
        <v>0</v>
      </c>
    </row>
    <row r="85" spans="1:7">
      <c r="A85" s="14" t="str">
        <f>+'Actividades formativas'!A76</f>
        <v>Fisioterapia en Especialidades Clínicas</v>
      </c>
      <c r="B85" s="14"/>
      <c r="C85" s="14"/>
      <c r="D85" s="13"/>
      <c r="E85" s="13"/>
      <c r="F85" s="13"/>
    </row>
    <row r="86" spans="1:7">
      <c r="A86" s="13" t="s">
        <v>16</v>
      </c>
      <c r="B86" s="21" t="str">
        <f>+'Actividades formativas'!B77</f>
        <v>Fisioterapia en Especialidades Clínicas I</v>
      </c>
      <c r="C86" s="21" t="str">
        <f>+'Actividades formativas'!F77</f>
        <v>Fisioterapia en Especialidades Clínicas II</v>
      </c>
      <c r="D86" s="10">
        <f>'Actividades formativas'!J77</f>
        <v>0</v>
      </c>
      <c r="E86" s="10">
        <f>'Actividades formativas'!N77</f>
        <v>0</v>
      </c>
      <c r="F86" s="24" t="s">
        <v>73</v>
      </c>
      <c r="G86" s="24" t="s">
        <v>74</v>
      </c>
    </row>
    <row r="87" spans="1:7">
      <c r="A87" s="13" t="s">
        <v>4</v>
      </c>
      <c r="B87" s="49"/>
      <c r="C87" s="6">
        <v>10</v>
      </c>
      <c r="D87" s="6"/>
      <c r="E87" s="7"/>
      <c r="F87" s="25">
        <f>MIN(B87:E87)</f>
        <v>10</v>
      </c>
      <c r="G87" s="25">
        <f>MAX(B87:E87)</f>
        <v>10</v>
      </c>
    </row>
    <row r="88" spans="1:7">
      <c r="A88" s="13" t="s">
        <v>5</v>
      </c>
      <c r="B88" s="68"/>
      <c r="C88" s="6">
        <v>60</v>
      </c>
      <c r="D88" s="6"/>
      <c r="E88" s="7"/>
      <c r="F88" s="25">
        <f>MIN(B88:E88)</f>
        <v>60</v>
      </c>
      <c r="G88" s="25">
        <f t="shared" ref="G88:G92" si="20">MAX(B88:E88)</f>
        <v>60</v>
      </c>
    </row>
    <row r="89" spans="1:7">
      <c r="A89" s="13" t="s">
        <v>6</v>
      </c>
      <c r="B89" s="49"/>
      <c r="C89" s="6"/>
      <c r="D89" s="6"/>
      <c r="E89" s="7"/>
      <c r="F89" s="25">
        <f t="shared" ref="F89:F92" si="21">MIN(B89:E89)</f>
        <v>0</v>
      </c>
      <c r="G89" s="25">
        <f t="shared" si="20"/>
        <v>0</v>
      </c>
    </row>
    <row r="90" spans="1:7">
      <c r="A90" s="13" t="s">
        <v>7</v>
      </c>
      <c r="B90" s="68"/>
      <c r="C90" s="6">
        <v>30</v>
      </c>
      <c r="D90" s="6"/>
      <c r="E90" s="7"/>
      <c r="F90" s="25">
        <f t="shared" si="21"/>
        <v>30</v>
      </c>
      <c r="G90" s="25">
        <f t="shared" si="20"/>
        <v>30</v>
      </c>
    </row>
    <row r="91" spans="1:7">
      <c r="A91" s="13" t="s">
        <v>14</v>
      </c>
      <c r="B91" s="49"/>
      <c r="C91" s="6"/>
      <c r="D91" s="6"/>
      <c r="E91" s="7"/>
      <c r="F91" s="25">
        <f t="shared" si="21"/>
        <v>0</v>
      </c>
      <c r="G91" s="25">
        <f t="shared" si="20"/>
        <v>0</v>
      </c>
    </row>
    <row r="92" spans="1:7">
      <c r="A92" s="13" t="s">
        <v>15</v>
      </c>
      <c r="B92" s="49"/>
      <c r="C92" s="6"/>
      <c r="D92" s="6"/>
      <c r="E92" s="7"/>
      <c r="F92" s="25">
        <f t="shared" si="21"/>
        <v>0</v>
      </c>
      <c r="G92" s="25">
        <f t="shared" si="20"/>
        <v>0</v>
      </c>
    </row>
    <row r="93" spans="1:7">
      <c r="A93" s="14" t="str">
        <f>+'Actividades formativas'!A83</f>
        <v>Fisioterapia Comunitaria y Gestión en Fisioterapia</v>
      </c>
      <c r="B93" s="14"/>
      <c r="C93" s="14"/>
      <c r="D93" s="13"/>
      <c r="E93" s="13"/>
      <c r="F93" s="13"/>
    </row>
    <row r="94" spans="1:7">
      <c r="A94" s="13" t="s">
        <v>16</v>
      </c>
      <c r="B94" s="21" t="str">
        <f>+'Actividades formativas'!B84</f>
        <v>Fisioterapia Comunitaria y Gestión en Fisioterapia</v>
      </c>
      <c r="C94" s="21">
        <f>+'Actividades formativas'!F84</f>
        <v>0</v>
      </c>
      <c r="D94" s="10">
        <f>'Actividades formativas'!J84</f>
        <v>0</v>
      </c>
      <c r="E94" s="10">
        <f>'Actividades formativas'!N84</f>
        <v>0</v>
      </c>
      <c r="F94" s="24" t="s">
        <v>73</v>
      </c>
      <c r="G94" s="24" t="s">
        <v>74</v>
      </c>
    </row>
    <row r="95" spans="1:7">
      <c r="A95" s="13" t="s">
        <v>4</v>
      </c>
      <c r="B95" s="6">
        <v>10</v>
      </c>
      <c r="C95" s="6"/>
      <c r="D95" s="6"/>
      <c r="E95" s="7"/>
      <c r="F95" s="25">
        <f>MIN(B95:E95)</f>
        <v>10</v>
      </c>
      <c r="G95" s="25">
        <f>MAX(B95:E95)</f>
        <v>10</v>
      </c>
    </row>
    <row r="96" spans="1:7">
      <c r="A96" s="13" t="s">
        <v>5</v>
      </c>
      <c r="B96" s="6">
        <v>80</v>
      </c>
      <c r="C96" s="6"/>
      <c r="D96" s="6"/>
      <c r="E96" s="7"/>
      <c r="F96" s="25">
        <f>MIN(B96:E96)</f>
        <v>80</v>
      </c>
      <c r="G96" s="25">
        <f t="shared" ref="G96:G100" si="22">MAX(B96:E96)</f>
        <v>80</v>
      </c>
    </row>
    <row r="97" spans="1:7">
      <c r="A97" s="13" t="s">
        <v>6</v>
      </c>
      <c r="B97" s="6">
        <v>20</v>
      </c>
      <c r="C97" s="6"/>
      <c r="D97" s="6"/>
      <c r="E97" s="7"/>
      <c r="F97" s="25">
        <f t="shared" ref="F97:F100" si="23">MIN(B97:E97)</f>
        <v>20</v>
      </c>
      <c r="G97" s="25">
        <f t="shared" si="22"/>
        <v>20</v>
      </c>
    </row>
    <row r="98" spans="1:7">
      <c r="A98" s="13" t="s">
        <v>7</v>
      </c>
      <c r="B98" s="6"/>
      <c r="C98" s="6"/>
      <c r="D98" s="6"/>
      <c r="E98" s="7"/>
      <c r="F98" s="25">
        <f t="shared" si="23"/>
        <v>0</v>
      </c>
      <c r="G98" s="25">
        <f t="shared" si="22"/>
        <v>0</v>
      </c>
    </row>
    <row r="99" spans="1:7">
      <c r="A99" s="13" t="s">
        <v>14</v>
      </c>
      <c r="B99" s="6"/>
      <c r="C99" s="6"/>
      <c r="D99" s="6"/>
      <c r="E99" s="7"/>
      <c r="F99" s="25">
        <f t="shared" si="23"/>
        <v>0</v>
      </c>
      <c r="G99" s="25">
        <f t="shared" si="22"/>
        <v>0</v>
      </c>
    </row>
    <row r="100" spans="1:7">
      <c r="A100" s="13" t="s">
        <v>15</v>
      </c>
      <c r="B100" s="6"/>
      <c r="C100" s="6"/>
      <c r="D100" s="6"/>
      <c r="E100" s="7"/>
      <c r="F100" s="25">
        <f t="shared" si="23"/>
        <v>0</v>
      </c>
      <c r="G100" s="25">
        <f t="shared" si="22"/>
        <v>0</v>
      </c>
    </row>
    <row r="101" spans="1:7">
      <c r="A101" s="14" t="str">
        <f>+'Actividades formativas'!A90</f>
        <v>Prácticum Clínico (Prácticas externas)</v>
      </c>
      <c r="B101" s="14"/>
      <c r="C101" s="14"/>
      <c r="D101" s="13"/>
      <c r="E101" s="13"/>
      <c r="F101" s="13"/>
    </row>
    <row r="102" spans="1:7">
      <c r="A102" s="13" t="s">
        <v>16</v>
      </c>
      <c r="B102" s="21" t="str">
        <f>+'Actividades formativas'!B91</f>
        <v>Prácticum Clínico I (9)</v>
      </c>
      <c r="C102" s="21" t="str">
        <f>+'Actividades formativas'!F91</f>
        <v>Prácticum Clínico II (9)</v>
      </c>
      <c r="D102" s="10" t="str">
        <f>'Actividades formativas'!J91</f>
        <v>Prácticum Clínico III (12)</v>
      </c>
      <c r="E102" s="10" t="str">
        <f>'Actividades formativas'!N91</f>
        <v>Prácticum Clínico IV (12)</v>
      </c>
      <c r="F102" s="24" t="s">
        <v>73</v>
      </c>
      <c r="G102" s="24" t="s">
        <v>74</v>
      </c>
    </row>
    <row r="103" spans="1:7">
      <c r="A103" s="13" t="s">
        <v>4</v>
      </c>
      <c r="B103" s="6"/>
      <c r="C103" s="6"/>
      <c r="D103" s="6"/>
      <c r="E103" s="7"/>
      <c r="F103" s="25">
        <f>MIN(B103:E103)</f>
        <v>0</v>
      </c>
      <c r="G103" s="25">
        <f>MAX(B103:E103)</f>
        <v>0</v>
      </c>
    </row>
    <row r="104" spans="1:7">
      <c r="A104" s="13" t="s">
        <v>5</v>
      </c>
      <c r="B104" s="6"/>
      <c r="C104" s="6"/>
      <c r="D104" s="6"/>
      <c r="E104" s="7"/>
      <c r="F104" s="25">
        <f>MIN(B104:E104)</f>
        <v>0</v>
      </c>
      <c r="G104" s="25">
        <f t="shared" ref="G104:G108" si="24">MAX(B104:E104)</f>
        <v>0</v>
      </c>
    </row>
    <row r="105" spans="1:7">
      <c r="A105" s="13" t="s">
        <v>6</v>
      </c>
      <c r="B105" s="6">
        <v>20</v>
      </c>
      <c r="C105" s="6">
        <v>20</v>
      </c>
      <c r="D105" s="6">
        <v>20</v>
      </c>
      <c r="E105" s="6">
        <v>20</v>
      </c>
      <c r="F105" s="25">
        <f t="shared" ref="F105:F108" si="25">MIN(B105:E105)</f>
        <v>20</v>
      </c>
      <c r="G105" s="25">
        <f t="shared" si="24"/>
        <v>20</v>
      </c>
    </row>
    <row r="106" spans="1:7">
      <c r="A106" s="13" t="s">
        <v>7</v>
      </c>
      <c r="B106" s="6"/>
      <c r="C106" s="6"/>
      <c r="D106" s="6"/>
      <c r="E106" s="6"/>
      <c r="F106" s="25">
        <f t="shared" si="25"/>
        <v>0</v>
      </c>
      <c r="G106" s="25">
        <f t="shared" si="24"/>
        <v>0</v>
      </c>
    </row>
    <row r="107" spans="1:7">
      <c r="A107" s="13" t="s">
        <v>14</v>
      </c>
      <c r="B107" s="6">
        <v>80</v>
      </c>
      <c r="C107" s="6">
        <v>80</v>
      </c>
      <c r="D107" s="6">
        <v>80</v>
      </c>
      <c r="E107" s="6">
        <v>80</v>
      </c>
      <c r="F107" s="25">
        <f t="shared" si="25"/>
        <v>80</v>
      </c>
      <c r="G107" s="25">
        <f t="shared" si="24"/>
        <v>80</v>
      </c>
    </row>
    <row r="108" spans="1:7">
      <c r="A108" s="13" t="s">
        <v>15</v>
      </c>
      <c r="B108" s="6"/>
      <c r="C108" s="6"/>
      <c r="D108" s="6"/>
      <c r="E108" s="7"/>
      <c r="F108" s="25">
        <f t="shared" si="25"/>
        <v>0</v>
      </c>
      <c r="G108" s="25">
        <f t="shared" si="24"/>
        <v>0</v>
      </c>
    </row>
    <row r="109" spans="1:7">
      <c r="A109" s="14" t="str">
        <f>+'Actividades formativas'!A97</f>
        <v>Trabajo Fin de Grado</v>
      </c>
      <c r="B109" s="14"/>
      <c r="C109" s="14"/>
      <c r="D109" s="13"/>
      <c r="E109" s="13"/>
      <c r="F109" s="13"/>
    </row>
    <row r="110" spans="1:7">
      <c r="A110" s="13" t="s">
        <v>16</v>
      </c>
      <c r="B110" s="21" t="str">
        <f>+'[1]Actividades formativas'!B98</f>
        <v>Trabajo Fin de Grado</v>
      </c>
      <c r="C110" s="21">
        <f>+'[1]Actividades formativas'!F98</f>
        <v>0</v>
      </c>
      <c r="D110" s="10">
        <f>'[1]Actividades formativas'!J98</f>
        <v>0</v>
      </c>
      <c r="E110" s="10">
        <f>'[1]Actividades formativas'!N98</f>
        <v>0</v>
      </c>
      <c r="F110" s="24" t="s">
        <v>73</v>
      </c>
      <c r="G110" s="24" t="s">
        <v>74</v>
      </c>
    </row>
    <row r="111" spans="1:7">
      <c r="A111" s="13" t="s">
        <v>4</v>
      </c>
      <c r="B111" s="6"/>
      <c r="C111" s="6"/>
      <c r="D111" s="6"/>
      <c r="E111" s="7"/>
      <c r="F111" s="25">
        <f>MIN(B111:E111)</f>
        <v>0</v>
      </c>
      <c r="G111" s="25">
        <f>MAX(B111:E111)</f>
        <v>0</v>
      </c>
    </row>
    <row r="112" spans="1:7">
      <c r="A112" s="13" t="s">
        <v>5</v>
      </c>
      <c r="B112" s="6"/>
      <c r="C112" s="6"/>
      <c r="D112" s="6"/>
      <c r="E112" s="7"/>
      <c r="F112" s="25">
        <f>MIN(B112:E112)</f>
        <v>0</v>
      </c>
      <c r="G112" s="25">
        <f t="shared" ref="G112:G116" si="26">MAX(B112:E112)</f>
        <v>0</v>
      </c>
    </row>
    <row r="113" spans="1:7">
      <c r="A113" s="13" t="s">
        <v>6</v>
      </c>
      <c r="B113" s="6">
        <v>40</v>
      </c>
      <c r="C113" s="6"/>
      <c r="D113" s="6"/>
      <c r="E113" s="7"/>
      <c r="F113" s="25">
        <f t="shared" ref="F113:F116" si="27">MIN(B113:E113)</f>
        <v>40</v>
      </c>
      <c r="G113" s="25">
        <f t="shared" si="26"/>
        <v>40</v>
      </c>
    </row>
    <row r="114" spans="1:7">
      <c r="A114" s="13" t="s">
        <v>7</v>
      </c>
      <c r="B114" s="6"/>
      <c r="C114" s="6"/>
      <c r="D114" s="6"/>
      <c r="E114" s="7"/>
      <c r="F114" s="25">
        <f t="shared" si="27"/>
        <v>0</v>
      </c>
      <c r="G114" s="25">
        <f t="shared" si="26"/>
        <v>0</v>
      </c>
    </row>
    <row r="115" spans="1:7">
      <c r="A115" s="13" t="s">
        <v>14</v>
      </c>
      <c r="B115" s="6"/>
      <c r="C115" s="6"/>
      <c r="D115" s="6"/>
      <c r="E115" s="7"/>
      <c r="F115" s="25">
        <f t="shared" si="27"/>
        <v>0</v>
      </c>
      <c r="G115" s="25">
        <f t="shared" si="26"/>
        <v>0</v>
      </c>
    </row>
    <row r="116" spans="1:7">
      <c r="A116" s="13" t="s">
        <v>15</v>
      </c>
      <c r="B116" s="6">
        <v>60</v>
      </c>
      <c r="C116" s="6"/>
      <c r="D116" s="6"/>
      <c r="E116" s="7"/>
      <c r="F116" s="25">
        <f t="shared" si="27"/>
        <v>60</v>
      </c>
      <c r="G116" s="25">
        <f t="shared" si="26"/>
        <v>60</v>
      </c>
    </row>
    <row r="117" spans="1:7">
      <c r="A117" s="14" t="str">
        <f>+'Actividades formativas'!A105</f>
        <v>Fisioterapia en Geriatría</v>
      </c>
      <c r="B117" s="14"/>
      <c r="C117" s="14"/>
      <c r="D117" s="13"/>
      <c r="E117" s="13"/>
      <c r="F117" s="13"/>
    </row>
    <row r="118" spans="1:7">
      <c r="A118" s="13" t="s">
        <v>16</v>
      </c>
      <c r="B118" s="21" t="str">
        <f>+'Actividades formativas'!B106</f>
        <v>Fisioterapia en Geriatría</v>
      </c>
      <c r="C118" s="21">
        <f>+'Actividades formativas'!F106</f>
        <v>0</v>
      </c>
      <c r="D118" s="10">
        <f>'Actividades formativas'!J106</f>
        <v>0</v>
      </c>
      <c r="E118" s="10">
        <f>'Actividades formativas'!N106</f>
        <v>0</v>
      </c>
      <c r="F118" s="24" t="s">
        <v>73</v>
      </c>
      <c r="G118" s="24" t="s">
        <v>74</v>
      </c>
    </row>
    <row r="119" spans="1:7">
      <c r="A119" s="13" t="s">
        <v>4</v>
      </c>
      <c r="B119" s="6"/>
      <c r="C119" s="6"/>
      <c r="D119" s="6"/>
      <c r="E119" s="7"/>
      <c r="F119" s="25">
        <f>MIN(B119:E119)</f>
        <v>0</v>
      </c>
      <c r="G119" s="25">
        <f>MAX(B119:E119)</f>
        <v>0</v>
      </c>
    </row>
    <row r="120" spans="1:7">
      <c r="A120" s="13" t="s">
        <v>5</v>
      </c>
      <c r="B120" s="6">
        <v>50</v>
      </c>
      <c r="C120" s="6"/>
      <c r="D120" s="6"/>
      <c r="E120" s="7"/>
      <c r="F120" s="25">
        <f>MIN(B120:E120)</f>
        <v>50</v>
      </c>
      <c r="G120" s="25">
        <f t="shared" ref="G120:G124" si="28">MAX(B120:E120)</f>
        <v>50</v>
      </c>
    </row>
    <row r="121" spans="1:7">
      <c r="A121" s="13" t="s">
        <v>6</v>
      </c>
      <c r="B121" s="6">
        <v>30</v>
      </c>
      <c r="C121" s="6"/>
      <c r="D121" s="6"/>
      <c r="E121" s="7"/>
      <c r="F121" s="25">
        <f t="shared" ref="F121:F124" si="29">MIN(B121:E121)</f>
        <v>30</v>
      </c>
      <c r="G121" s="25">
        <f t="shared" si="28"/>
        <v>30</v>
      </c>
    </row>
    <row r="122" spans="1:7">
      <c r="A122" s="13" t="s">
        <v>7</v>
      </c>
      <c r="B122" s="6">
        <v>20</v>
      </c>
      <c r="C122" s="6"/>
      <c r="D122" s="6"/>
      <c r="E122" s="7"/>
      <c r="F122" s="25">
        <f t="shared" si="29"/>
        <v>20</v>
      </c>
      <c r="G122" s="25">
        <f t="shared" si="28"/>
        <v>20</v>
      </c>
    </row>
    <row r="123" spans="1:7">
      <c r="A123" s="13" t="s">
        <v>14</v>
      </c>
      <c r="B123" s="6"/>
      <c r="C123" s="6"/>
      <c r="D123" s="6"/>
      <c r="E123" s="7"/>
      <c r="F123" s="25">
        <f t="shared" si="29"/>
        <v>0</v>
      </c>
      <c r="G123" s="25">
        <f t="shared" si="28"/>
        <v>0</v>
      </c>
    </row>
    <row r="124" spans="1:7">
      <c r="A124" s="13" t="s">
        <v>15</v>
      </c>
      <c r="B124" s="6"/>
      <c r="C124" s="6"/>
      <c r="D124" s="6"/>
      <c r="E124" s="7"/>
      <c r="F124" s="25">
        <f t="shared" si="29"/>
        <v>0</v>
      </c>
      <c r="G124" s="25">
        <f t="shared" si="28"/>
        <v>0</v>
      </c>
    </row>
    <row r="125" spans="1:7">
      <c r="A125" s="14" t="str">
        <f>+'Actividades formativas'!A112</f>
        <v>Fisioterapia de la Actividad Física y el Deporte</v>
      </c>
      <c r="B125" s="14"/>
      <c r="C125" s="14"/>
      <c r="D125" s="13"/>
      <c r="E125" s="13"/>
      <c r="F125" s="13"/>
    </row>
    <row r="126" spans="1:7">
      <c r="A126" s="13" t="s">
        <v>16</v>
      </c>
      <c r="B126" s="21" t="str">
        <f>+'Actividades formativas'!B113</f>
        <v>Fisioterapia de la Actividad Física y el Deporte</v>
      </c>
      <c r="C126" s="21">
        <f>+'Actividades formativas'!F113</f>
        <v>0</v>
      </c>
      <c r="D126" s="10">
        <f>'Actividades formativas'!J113</f>
        <v>0</v>
      </c>
      <c r="E126" s="10">
        <f>'Actividades formativas'!N113</f>
        <v>0</v>
      </c>
      <c r="F126" s="24" t="s">
        <v>73</v>
      </c>
      <c r="G126" s="24" t="s">
        <v>74</v>
      </c>
    </row>
    <row r="127" spans="1:7">
      <c r="A127" s="13" t="s">
        <v>4</v>
      </c>
      <c r="B127" s="6">
        <v>20</v>
      </c>
      <c r="C127" s="6"/>
      <c r="D127" s="6"/>
      <c r="E127" s="7"/>
      <c r="F127" s="25">
        <f>MIN(B127:E127)</f>
        <v>20</v>
      </c>
      <c r="G127" s="25">
        <f>MAX(B127:E127)</f>
        <v>20</v>
      </c>
    </row>
    <row r="128" spans="1:7">
      <c r="A128" s="13" t="s">
        <v>5</v>
      </c>
      <c r="B128" s="6">
        <v>80</v>
      </c>
      <c r="C128" s="6"/>
      <c r="D128" s="6"/>
      <c r="E128" s="7"/>
      <c r="F128" s="25">
        <f>MIN(B128:E128)</f>
        <v>80</v>
      </c>
      <c r="G128" s="25">
        <f t="shared" ref="G128:G132" si="30">MAX(B128:E128)</f>
        <v>80</v>
      </c>
    </row>
    <row r="129" spans="1:7">
      <c r="A129" s="13" t="s">
        <v>6</v>
      </c>
      <c r="B129" s="6"/>
      <c r="C129" s="6"/>
      <c r="D129" s="6"/>
      <c r="E129" s="7"/>
      <c r="F129" s="25">
        <f t="shared" ref="F129:F132" si="31">MIN(B129:E129)</f>
        <v>0</v>
      </c>
      <c r="G129" s="25">
        <f t="shared" si="30"/>
        <v>0</v>
      </c>
    </row>
    <row r="130" spans="1:7">
      <c r="A130" s="13" t="s">
        <v>7</v>
      </c>
      <c r="B130" s="6"/>
      <c r="C130" s="6"/>
      <c r="D130" s="6"/>
      <c r="E130" s="7"/>
      <c r="F130" s="25">
        <f t="shared" si="31"/>
        <v>0</v>
      </c>
      <c r="G130" s="25">
        <f t="shared" si="30"/>
        <v>0</v>
      </c>
    </row>
    <row r="131" spans="1:7">
      <c r="A131" s="13" t="s">
        <v>14</v>
      </c>
      <c r="B131" s="6"/>
      <c r="C131" s="6"/>
      <c r="D131" s="6"/>
      <c r="E131" s="7"/>
      <c r="F131" s="25">
        <f t="shared" si="31"/>
        <v>0</v>
      </c>
      <c r="G131" s="25">
        <f t="shared" si="30"/>
        <v>0</v>
      </c>
    </row>
    <row r="132" spans="1:7">
      <c r="A132" s="13" t="s">
        <v>15</v>
      </c>
      <c r="B132" s="6"/>
      <c r="C132" s="6"/>
      <c r="D132" s="6"/>
      <c r="E132" s="7"/>
      <c r="F132" s="25">
        <f t="shared" si="31"/>
        <v>0</v>
      </c>
      <c r="G132" s="25">
        <f t="shared" si="30"/>
        <v>0</v>
      </c>
    </row>
    <row r="133" spans="1:7">
      <c r="A133" s="14" t="str">
        <f>+'Actividades formativas'!A119</f>
        <v>Fisioterapia de la Postura y el Equilibrio</v>
      </c>
      <c r="B133" s="14"/>
      <c r="C133" s="14"/>
      <c r="D133" s="13"/>
      <c r="E133" s="13"/>
      <c r="F133" s="13"/>
    </row>
    <row r="134" spans="1:7">
      <c r="A134" s="13" t="s">
        <v>16</v>
      </c>
      <c r="B134" s="21" t="str">
        <f>+'Actividades formativas'!B120</f>
        <v>Fisioterapia de la Postura y el Equilibrio</v>
      </c>
      <c r="C134" s="21">
        <f>+'Actividades formativas'!F120</f>
        <v>0</v>
      </c>
      <c r="D134" s="10">
        <f>'Actividades formativas'!J120</f>
        <v>0</v>
      </c>
      <c r="E134" s="10">
        <f>'Actividades formativas'!N120</f>
        <v>0</v>
      </c>
      <c r="F134" s="24" t="s">
        <v>73</v>
      </c>
      <c r="G134" s="24" t="s">
        <v>74</v>
      </c>
    </row>
    <row r="135" spans="1:7">
      <c r="A135" s="13" t="s">
        <v>4</v>
      </c>
      <c r="B135" s="6"/>
      <c r="C135" s="6"/>
      <c r="D135" s="6"/>
      <c r="E135" s="7"/>
      <c r="F135" s="25">
        <f>MIN(B135:E135)</f>
        <v>0</v>
      </c>
      <c r="G135" s="25">
        <f>MAX(B135:E135)</f>
        <v>0</v>
      </c>
    </row>
    <row r="136" spans="1:7">
      <c r="A136" s="13" t="s">
        <v>5</v>
      </c>
      <c r="B136" s="6">
        <v>50</v>
      </c>
      <c r="C136" s="6"/>
      <c r="D136" s="6"/>
      <c r="E136" s="7"/>
      <c r="F136" s="25">
        <f>MIN(B136:E136)</f>
        <v>50</v>
      </c>
      <c r="G136" s="25">
        <f t="shared" ref="G136:G140" si="32">MAX(B136:E136)</f>
        <v>50</v>
      </c>
    </row>
    <row r="137" spans="1:7">
      <c r="A137" s="13" t="s">
        <v>6</v>
      </c>
      <c r="B137" s="6"/>
      <c r="C137" s="6"/>
      <c r="D137" s="6"/>
      <c r="E137" s="7"/>
      <c r="F137" s="25">
        <f t="shared" ref="F137:F140" si="33">MIN(B137:E137)</f>
        <v>0</v>
      </c>
      <c r="G137" s="25">
        <f t="shared" si="32"/>
        <v>0</v>
      </c>
    </row>
    <row r="138" spans="1:7">
      <c r="A138" s="13" t="s">
        <v>7</v>
      </c>
      <c r="B138" s="6">
        <v>50</v>
      </c>
      <c r="C138" s="6"/>
      <c r="D138" s="6"/>
      <c r="E138" s="7"/>
      <c r="F138" s="25">
        <f t="shared" si="33"/>
        <v>50</v>
      </c>
      <c r="G138" s="25">
        <f t="shared" si="32"/>
        <v>50</v>
      </c>
    </row>
    <row r="139" spans="1:7">
      <c r="A139" s="13" t="s">
        <v>14</v>
      </c>
      <c r="B139" s="6"/>
      <c r="C139" s="6"/>
      <c r="D139" s="6"/>
      <c r="E139" s="7"/>
      <c r="F139" s="25">
        <f t="shared" si="33"/>
        <v>0</v>
      </c>
      <c r="G139" s="25">
        <f t="shared" si="32"/>
        <v>0</v>
      </c>
    </row>
    <row r="140" spans="1:7">
      <c r="A140" s="13" t="s">
        <v>15</v>
      </c>
      <c r="B140" s="6"/>
      <c r="C140" s="6"/>
      <c r="D140" s="6"/>
      <c r="E140" s="7"/>
      <c r="F140" s="25">
        <f t="shared" si="33"/>
        <v>0</v>
      </c>
      <c r="G140" s="25">
        <f t="shared" si="32"/>
        <v>0</v>
      </c>
    </row>
    <row r="141" spans="1:7">
      <c r="A141" s="14" t="str">
        <f>+'Actividades formativas'!A126</f>
        <v>Fisioterapia Manual Osteopática</v>
      </c>
      <c r="B141" s="14"/>
      <c r="C141" s="14"/>
      <c r="D141" s="13"/>
      <c r="E141" s="13"/>
      <c r="F141" s="13"/>
    </row>
    <row r="142" spans="1:7">
      <c r="A142" s="13" t="s">
        <v>16</v>
      </c>
      <c r="B142" s="21" t="str">
        <f>+'Actividades formativas'!B127</f>
        <v>Fisioterapia Manual Osteopática</v>
      </c>
      <c r="C142" s="21">
        <f>+'Actividades formativas'!F127</f>
        <v>0</v>
      </c>
      <c r="D142" s="10">
        <f>'Actividades formativas'!J127</f>
        <v>0</v>
      </c>
      <c r="E142" s="10">
        <f>'Actividades formativas'!N127</f>
        <v>0</v>
      </c>
      <c r="F142" s="24" t="s">
        <v>73</v>
      </c>
      <c r="G142" s="24" t="s">
        <v>74</v>
      </c>
    </row>
    <row r="143" spans="1:7">
      <c r="A143" s="13" t="s">
        <v>4</v>
      </c>
      <c r="B143" s="6">
        <v>10</v>
      </c>
      <c r="C143" s="6"/>
      <c r="D143" s="6"/>
      <c r="E143" s="7"/>
      <c r="F143" s="25">
        <f>MIN(B143:E143)</f>
        <v>10</v>
      </c>
      <c r="G143" s="25">
        <f>MAX(B143:E143)</f>
        <v>10</v>
      </c>
    </row>
    <row r="144" spans="1:7">
      <c r="A144" s="13" t="s">
        <v>5</v>
      </c>
      <c r="B144" s="6">
        <v>50</v>
      </c>
      <c r="C144" s="6"/>
      <c r="D144" s="6"/>
      <c r="E144" s="7"/>
      <c r="F144" s="25">
        <f>MIN(B144:E144)</f>
        <v>50</v>
      </c>
      <c r="G144" s="25">
        <f t="shared" ref="G144:G148" si="34">MAX(B144:E144)</f>
        <v>50</v>
      </c>
    </row>
    <row r="145" spans="1:7">
      <c r="A145" s="13" t="s">
        <v>6</v>
      </c>
      <c r="B145" s="6"/>
      <c r="C145" s="6"/>
      <c r="D145" s="6"/>
      <c r="E145" s="7"/>
      <c r="F145" s="25">
        <f t="shared" ref="F145:F148" si="35">MIN(B145:E145)</f>
        <v>0</v>
      </c>
      <c r="G145" s="25">
        <f t="shared" si="34"/>
        <v>0</v>
      </c>
    </row>
    <row r="146" spans="1:7">
      <c r="A146" s="13" t="s">
        <v>7</v>
      </c>
      <c r="B146" s="6">
        <v>40</v>
      </c>
      <c r="C146" s="6"/>
      <c r="D146" s="6"/>
      <c r="E146" s="7"/>
      <c r="F146" s="25">
        <f t="shared" si="35"/>
        <v>40</v>
      </c>
      <c r="G146" s="25">
        <f t="shared" si="34"/>
        <v>40</v>
      </c>
    </row>
    <row r="147" spans="1:7">
      <c r="A147" s="13" t="s">
        <v>14</v>
      </c>
      <c r="B147" s="6"/>
      <c r="C147" s="6"/>
      <c r="D147" s="6"/>
      <c r="E147" s="7"/>
      <c r="F147" s="25">
        <f t="shared" si="35"/>
        <v>0</v>
      </c>
      <c r="G147" s="25">
        <f t="shared" si="34"/>
        <v>0</v>
      </c>
    </row>
    <row r="148" spans="1:7">
      <c r="A148" s="13" t="s">
        <v>15</v>
      </c>
      <c r="B148" s="6"/>
      <c r="C148" s="6"/>
      <c r="D148" s="6"/>
      <c r="E148" s="7"/>
      <c r="F148" s="25">
        <f t="shared" si="35"/>
        <v>0</v>
      </c>
      <c r="G148" s="25">
        <f t="shared" si="34"/>
        <v>0</v>
      </c>
    </row>
    <row r="149" spans="1:7">
      <c r="A149" s="14" t="str">
        <f>+'Actividades formativas'!A133</f>
        <v>Masoterapia Especial</v>
      </c>
      <c r="B149" s="14"/>
      <c r="C149" s="14"/>
      <c r="D149" s="13"/>
      <c r="E149" s="13"/>
      <c r="F149" s="13"/>
    </row>
    <row r="150" spans="1:7">
      <c r="A150" s="13" t="s">
        <v>16</v>
      </c>
      <c r="B150" s="21" t="str">
        <f>+'Actividades formativas'!B134</f>
        <v>Masoterapia Especial</v>
      </c>
      <c r="C150" s="21">
        <f>+'Actividades formativas'!F134</f>
        <v>0</v>
      </c>
      <c r="D150" s="10">
        <f>'Actividades formativas'!J134</f>
        <v>0</v>
      </c>
      <c r="E150" s="10">
        <f>'Actividades formativas'!N134</f>
        <v>0</v>
      </c>
      <c r="F150" s="24" t="s">
        <v>73</v>
      </c>
      <c r="G150" s="24" t="s">
        <v>74</v>
      </c>
    </row>
    <row r="151" spans="1:7">
      <c r="A151" s="13" t="s">
        <v>4</v>
      </c>
      <c r="B151" s="6">
        <v>10</v>
      </c>
      <c r="C151" s="6"/>
      <c r="D151" s="6"/>
      <c r="E151" s="7"/>
      <c r="F151" s="25">
        <f>MIN(B151:E151)</f>
        <v>10</v>
      </c>
      <c r="G151" s="25">
        <f>MAX(B151:E151)</f>
        <v>10</v>
      </c>
    </row>
    <row r="152" spans="1:7">
      <c r="A152" s="13" t="s">
        <v>5</v>
      </c>
      <c r="B152" s="6">
        <v>50</v>
      </c>
      <c r="C152" s="6"/>
      <c r="D152" s="6"/>
      <c r="E152" s="7"/>
      <c r="F152" s="25">
        <f>MIN(B152:E152)</f>
        <v>50</v>
      </c>
      <c r="G152" s="25">
        <f t="shared" ref="G152:G156" si="36">MAX(B152:E152)</f>
        <v>50</v>
      </c>
    </row>
    <row r="153" spans="1:7">
      <c r="A153" s="13" t="s">
        <v>6</v>
      </c>
      <c r="B153" s="6"/>
      <c r="C153" s="6"/>
      <c r="D153" s="6"/>
      <c r="E153" s="7"/>
      <c r="F153" s="25">
        <f t="shared" ref="F153:F156" si="37">MIN(B153:E153)</f>
        <v>0</v>
      </c>
      <c r="G153" s="25">
        <f t="shared" si="36"/>
        <v>0</v>
      </c>
    </row>
    <row r="154" spans="1:7">
      <c r="A154" s="13" t="s">
        <v>7</v>
      </c>
      <c r="B154" s="6">
        <v>40</v>
      </c>
      <c r="C154" s="6"/>
      <c r="D154" s="6"/>
      <c r="E154" s="7"/>
      <c r="F154" s="25">
        <f t="shared" si="37"/>
        <v>40</v>
      </c>
      <c r="G154" s="25">
        <f t="shared" si="36"/>
        <v>40</v>
      </c>
    </row>
    <row r="155" spans="1:7">
      <c r="A155" s="13" t="s">
        <v>14</v>
      </c>
      <c r="B155" s="6"/>
      <c r="C155" s="6"/>
      <c r="D155" s="6"/>
      <c r="E155" s="7"/>
      <c r="F155" s="25">
        <f t="shared" si="37"/>
        <v>0</v>
      </c>
      <c r="G155" s="25">
        <f t="shared" si="36"/>
        <v>0</v>
      </c>
    </row>
    <row r="156" spans="1:7">
      <c r="A156" s="13" t="s">
        <v>15</v>
      </c>
      <c r="B156" s="6"/>
      <c r="C156" s="6"/>
      <c r="D156" s="6"/>
      <c r="E156" s="7"/>
      <c r="F156" s="25">
        <f t="shared" si="37"/>
        <v>0</v>
      </c>
      <c r="G156" s="25">
        <f t="shared" si="36"/>
        <v>0</v>
      </c>
    </row>
    <row r="157" spans="1:7">
      <c r="A157" s="14" t="str">
        <f>+'Actividades formativas'!A140</f>
        <v>Biología del Ejercicio</v>
      </c>
      <c r="B157" s="14"/>
      <c r="C157" s="14"/>
      <c r="D157" s="13"/>
      <c r="E157" s="13"/>
      <c r="F157" s="13"/>
    </row>
    <row r="158" spans="1:7">
      <c r="A158" s="13" t="s">
        <v>16</v>
      </c>
      <c r="B158" s="21" t="str">
        <f>+'Actividades formativas'!B141</f>
        <v>Biología del Ejercicio</v>
      </c>
      <c r="C158" s="21">
        <f>+'Actividades formativas'!F141</f>
        <v>0</v>
      </c>
      <c r="D158" s="10">
        <f>'Actividades formativas'!J141</f>
        <v>0</v>
      </c>
      <c r="E158" s="10">
        <f>'Actividades formativas'!N141</f>
        <v>0</v>
      </c>
      <c r="F158" s="24" t="s">
        <v>73</v>
      </c>
      <c r="G158" s="24" t="s">
        <v>74</v>
      </c>
    </row>
    <row r="159" spans="1:7">
      <c r="A159" s="13" t="s">
        <v>4</v>
      </c>
      <c r="B159" s="6">
        <v>0</v>
      </c>
      <c r="C159" s="6">
        <v>10</v>
      </c>
      <c r="D159" s="6"/>
      <c r="E159" s="7"/>
      <c r="F159" s="25">
        <f>MIN(B159:E159)</f>
        <v>0</v>
      </c>
      <c r="G159" s="25">
        <f>MAX(B159:E159)</f>
        <v>10</v>
      </c>
    </row>
    <row r="160" spans="1:7">
      <c r="A160" s="13" t="s">
        <v>5</v>
      </c>
      <c r="B160" s="6">
        <v>60</v>
      </c>
      <c r="C160" s="6">
        <v>80</v>
      </c>
      <c r="D160" s="6"/>
      <c r="E160" s="7"/>
      <c r="F160" s="25">
        <f>MIN(B160:E160)</f>
        <v>60</v>
      </c>
      <c r="G160" s="25">
        <f>MAX(B160:E160)</f>
        <v>80</v>
      </c>
    </row>
    <row r="161" spans="1:7">
      <c r="A161" s="13" t="s">
        <v>6</v>
      </c>
      <c r="B161" s="6">
        <v>10</v>
      </c>
      <c r="C161" s="6">
        <v>20</v>
      </c>
      <c r="D161" s="6"/>
      <c r="E161" s="7"/>
      <c r="F161" s="25">
        <f>MIN(B161:E161)</f>
        <v>10</v>
      </c>
      <c r="G161" s="25">
        <f>MAX(B161:E161)</f>
        <v>20</v>
      </c>
    </row>
    <row r="162" spans="1:7">
      <c r="A162" s="13" t="s">
        <v>7</v>
      </c>
      <c r="B162" s="6">
        <v>10</v>
      </c>
      <c r="C162" s="6">
        <v>20</v>
      </c>
      <c r="D162" s="6"/>
      <c r="E162" s="7"/>
      <c r="F162" s="25">
        <f t="shared" ref="F162:F164" si="38">MIN(B162:E162)</f>
        <v>10</v>
      </c>
      <c r="G162" s="25">
        <f t="shared" ref="G162:G164" si="39">MAX(B162:E162)</f>
        <v>20</v>
      </c>
    </row>
    <row r="163" spans="1:7">
      <c r="A163" s="13" t="s">
        <v>14</v>
      </c>
      <c r="B163" s="6">
        <v>0</v>
      </c>
      <c r="C163" s="6">
        <v>0</v>
      </c>
      <c r="D163" s="6"/>
      <c r="E163" s="7"/>
      <c r="F163" s="25">
        <f t="shared" si="38"/>
        <v>0</v>
      </c>
      <c r="G163" s="25">
        <f t="shared" si="39"/>
        <v>0</v>
      </c>
    </row>
    <row r="164" spans="1:7">
      <c r="A164" s="13" t="s">
        <v>15</v>
      </c>
      <c r="B164" s="6">
        <v>0</v>
      </c>
      <c r="C164" s="6">
        <v>0</v>
      </c>
      <c r="D164" s="6"/>
      <c r="E164" s="7"/>
      <c r="F164" s="25">
        <f t="shared" si="38"/>
        <v>0</v>
      </c>
      <c r="G164" s="25">
        <f t="shared" si="39"/>
        <v>0</v>
      </c>
    </row>
    <row r="165" spans="1:7">
      <c r="A165" s="14" t="str">
        <f>+'Actividades formativas'!A147</f>
        <v>Anatomía Humana a través de la imagen</v>
      </c>
      <c r="B165" s="14"/>
      <c r="C165" s="14"/>
      <c r="D165" s="13"/>
      <c r="E165" s="13"/>
      <c r="F165" s="13"/>
    </row>
    <row r="166" spans="1:7">
      <c r="A166" s="13" t="s">
        <v>16</v>
      </c>
      <c r="B166" s="21" t="str">
        <f>+'Actividades formativas'!B148</f>
        <v>Anatomía Humana a través de la imagen</v>
      </c>
      <c r="C166" s="21">
        <f>+'Actividades formativas'!F148</f>
        <v>0</v>
      </c>
      <c r="D166" s="10">
        <f>'Actividades formativas'!J148</f>
        <v>0</v>
      </c>
      <c r="E166" s="10">
        <f>'Actividades formativas'!N148</f>
        <v>0</v>
      </c>
      <c r="F166" s="24" t="s">
        <v>73</v>
      </c>
      <c r="G166" s="24" t="s">
        <v>74</v>
      </c>
    </row>
    <row r="167" spans="1:7">
      <c r="A167" s="13" t="s">
        <v>4</v>
      </c>
      <c r="B167" s="6"/>
      <c r="C167" s="6"/>
      <c r="D167" s="6"/>
      <c r="E167" s="7"/>
      <c r="F167" s="25">
        <f>MIN(B167:E167)</f>
        <v>0</v>
      </c>
      <c r="G167" s="25">
        <f>MAX(B167:E167)</f>
        <v>0</v>
      </c>
    </row>
    <row r="168" spans="1:7">
      <c r="A168" s="13" t="s">
        <v>5</v>
      </c>
      <c r="B168" s="6">
        <v>60</v>
      </c>
      <c r="C168" s="6"/>
      <c r="D168" s="6"/>
      <c r="E168" s="7"/>
      <c r="F168" s="25">
        <f>MIN(B168:E168)</f>
        <v>60</v>
      </c>
      <c r="G168" s="25">
        <f t="shared" ref="G168:G172" si="40">MAX(B168:E168)</f>
        <v>60</v>
      </c>
    </row>
    <row r="169" spans="1:7">
      <c r="A169" s="13" t="s">
        <v>6</v>
      </c>
      <c r="B169" s="55"/>
      <c r="C169" s="6"/>
      <c r="D169" s="6"/>
      <c r="E169" s="7"/>
      <c r="F169" s="25">
        <f t="shared" ref="F169:F172" si="41">MIN(B169:E169)</f>
        <v>0</v>
      </c>
      <c r="G169" s="25">
        <f t="shared" si="40"/>
        <v>0</v>
      </c>
    </row>
    <row r="170" spans="1:7">
      <c r="A170" s="13" t="s">
        <v>7</v>
      </c>
      <c r="B170" s="6">
        <v>40</v>
      </c>
      <c r="C170" s="6"/>
      <c r="D170" s="6"/>
      <c r="E170" s="7"/>
      <c r="F170" s="25">
        <f t="shared" si="41"/>
        <v>40</v>
      </c>
      <c r="G170" s="25">
        <f t="shared" si="40"/>
        <v>40</v>
      </c>
    </row>
    <row r="171" spans="1:7">
      <c r="A171" s="13" t="s">
        <v>14</v>
      </c>
      <c r="B171" s="6"/>
      <c r="C171" s="6"/>
      <c r="D171" s="6"/>
      <c r="E171" s="7"/>
      <c r="F171" s="25">
        <f t="shared" si="41"/>
        <v>0</v>
      </c>
      <c r="G171" s="25">
        <f t="shared" si="40"/>
        <v>0</v>
      </c>
    </row>
    <row r="172" spans="1:7">
      <c r="A172" s="13" t="s">
        <v>15</v>
      </c>
      <c r="B172" s="6"/>
      <c r="C172" s="6"/>
      <c r="D172" s="6"/>
      <c r="E172" s="7"/>
      <c r="F172" s="25">
        <f t="shared" si="41"/>
        <v>0</v>
      </c>
      <c r="G172" s="25">
        <f t="shared" si="40"/>
        <v>0</v>
      </c>
    </row>
    <row r="173" spans="1:7">
      <c r="A173" s="14" t="str">
        <f>+'Actividades formativas'!A154</f>
        <v>Fisioterapia Abdomino-Pélvico-Perineal</v>
      </c>
      <c r="B173" s="14"/>
      <c r="C173" s="14"/>
      <c r="D173" s="13"/>
      <c r="E173" s="13"/>
      <c r="F173" s="13"/>
    </row>
    <row r="174" spans="1:7">
      <c r="A174" s="13" t="s">
        <v>16</v>
      </c>
      <c r="B174" s="21" t="str">
        <f>+'Actividades formativas'!B155</f>
        <v>Fisioterapia Abdomino-Pélvico-Perineal</v>
      </c>
      <c r="C174" s="21">
        <f>+'Actividades formativas'!F155</f>
        <v>0</v>
      </c>
      <c r="D174" s="10">
        <f>'Actividades formativas'!J155</f>
        <v>0</v>
      </c>
      <c r="E174" s="10">
        <f>'Actividades formativas'!N155</f>
        <v>0</v>
      </c>
      <c r="F174" s="24" t="s">
        <v>73</v>
      </c>
      <c r="G174" s="24" t="s">
        <v>74</v>
      </c>
    </row>
    <row r="175" spans="1:7">
      <c r="A175" s="13" t="s">
        <v>4</v>
      </c>
      <c r="B175" s="6">
        <v>20</v>
      </c>
      <c r="C175" s="6"/>
      <c r="D175" s="6"/>
      <c r="E175" s="7"/>
      <c r="F175" s="25">
        <f>MIN(B175:E175)</f>
        <v>20</v>
      </c>
      <c r="G175" s="25">
        <f>MAX(B175:E175)</f>
        <v>20</v>
      </c>
    </row>
    <row r="176" spans="1:7">
      <c r="A176" s="13" t="s">
        <v>5</v>
      </c>
      <c r="B176" s="6">
        <v>60</v>
      </c>
      <c r="C176" s="6"/>
      <c r="D176" s="6"/>
      <c r="E176" s="7"/>
      <c r="F176" s="25">
        <f>MIN(B176:E176)</f>
        <v>60</v>
      </c>
      <c r="G176" s="25">
        <f t="shared" ref="G176:G180" si="42">MAX(B176:E176)</f>
        <v>60</v>
      </c>
    </row>
    <row r="177" spans="1:7">
      <c r="A177" s="13" t="s">
        <v>6</v>
      </c>
      <c r="B177" s="6">
        <v>20</v>
      </c>
      <c r="C177" s="6"/>
      <c r="D177" s="6"/>
      <c r="E177" s="7"/>
      <c r="F177" s="25">
        <f t="shared" ref="F177:F180" si="43">MIN(B177:E177)</f>
        <v>20</v>
      </c>
      <c r="G177" s="25">
        <f t="shared" si="42"/>
        <v>20</v>
      </c>
    </row>
    <row r="178" spans="1:7">
      <c r="A178" s="13" t="s">
        <v>7</v>
      </c>
      <c r="B178" s="6"/>
      <c r="C178" s="6"/>
      <c r="D178" s="6"/>
      <c r="E178" s="7"/>
      <c r="F178" s="25">
        <f t="shared" si="43"/>
        <v>0</v>
      </c>
      <c r="G178" s="25">
        <f t="shared" si="42"/>
        <v>0</v>
      </c>
    </row>
    <row r="179" spans="1:7">
      <c r="A179" s="13" t="s">
        <v>14</v>
      </c>
      <c r="B179" s="6"/>
      <c r="C179" s="6"/>
      <c r="D179" s="6"/>
      <c r="E179" s="7"/>
      <c r="F179" s="25">
        <f t="shared" si="43"/>
        <v>0</v>
      </c>
      <c r="G179" s="25">
        <f t="shared" si="42"/>
        <v>0</v>
      </c>
    </row>
    <row r="180" spans="1:7">
      <c r="A180" s="13" t="s">
        <v>15</v>
      </c>
      <c r="B180" s="6"/>
      <c r="C180" s="6"/>
      <c r="D180" s="6"/>
      <c r="E180" s="7"/>
      <c r="F180" s="25">
        <f t="shared" si="43"/>
        <v>0</v>
      </c>
      <c r="G180" s="25">
        <f t="shared" si="42"/>
        <v>0</v>
      </c>
    </row>
    <row r="181" spans="1:7">
      <c r="A181" s="14" t="str">
        <f>+'Actividades formativas'!A161</f>
        <v>Fisiología Neuromuscular y del Ejercicio Físico</v>
      </c>
      <c r="B181" s="14"/>
      <c r="C181" s="14"/>
      <c r="D181" s="13"/>
      <c r="E181" s="13"/>
      <c r="F181" s="13"/>
    </row>
    <row r="182" spans="1:7">
      <c r="A182" s="13" t="s">
        <v>16</v>
      </c>
      <c r="B182" s="21" t="str">
        <f>+'Actividades formativas'!B162</f>
        <v>Fisiología Neuromuscular y del Ejercicio Físico</v>
      </c>
      <c r="C182" s="21">
        <f>+'Actividades formativas'!F162</f>
        <v>0</v>
      </c>
      <c r="D182" s="10">
        <f>'Actividades formativas'!J162</f>
        <v>0</v>
      </c>
      <c r="E182" s="10">
        <f>'Actividades formativas'!N162</f>
        <v>0</v>
      </c>
      <c r="F182" s="24" t="s">
        <v>73</v>
      </c>
      <c r="G182" s="24" t="s">
        <v>74</v>
      </c>
    </row>
    <row r="183" spans="1:7">
      <c r="A183" s="13" t="s">
        <v>4</v>
      </c>
      <c r="B183" s="6"/>
      <c r="C183" s="6"/>
      <c r="D183" s="6"/>
      <c r="E183" s="7"/>
      <c r="F183" s="25">
        <f>MIN(B183:E183)</f>
        <v>0</v>
      </c>
      <c r="G183" s="25">
        <f>MAX(B183:E183)</f>
        <v>0</v>
      </c>
    </row>
    <row r="184" spans="1:7">
      <c r="A184" s="13" t="s">
        <v>5</v>
      </c>
      <c r="B184" s="6">
        <v>70</v>
      </c>
      <c r="C184" s="6"/>
      <c r="D184" s="6"/>
      <c r="E184" s="7"/>
      <c r="F184" s="25">
        <f>MIN(B184:E184)</f>
        <v>70</v>
      </c>
      <c r="G184" s="25">
        <f t="shared" ref="G184:G188" si="44">MAX(B184:E184)</f>
        <v>70</v>
      </c>
    </row>
    <row r="185" spans="1:7">
      <c r="A185" s="13" t="s">
        <v>6</v>
      </c>
      <c r="B185" s="6">
        <v>15</v>
      </c>
      <c r="C185" s="6"/>
      <c r="D185" s="6"/>
      <c r="E185" s="7"/>
      <c r="F185" s="25">
        <f t="shared" ref="F185:F188" si="45">MIN(B185:E185)</f>
        <v>15</v>
      </c>
      <c r="G185" s="25">
        <f t="shared" si="44"/>
        <v>15</v>
      </c>
    </row>
    <row r="186" spans="1:7">
      <c r="A186" s="13" t="s">
        <v>7</v>
      </c>
      <c r="B186" s="6">
        <v>15</v>
      </c>
      <c r="C186" s="6"/>
      <c r="D186" s="6"/>
      <c r="E186" s="7"/>
      <c r="F186" s="25">
        <f t="shared" si="45"/>
        <v>15</v>
      </c>
      <c r="G186" s="25">
        <f t="shared" si="44"/>
        <v>15</v>
      </c>
    </row>
    <row r="187" spans="1:7">
      <c r="A187" s="13" t="s">
        <v>14</v>
      </c>
      <c r="B187" s="6"/>
      <c r="C187" s="6"/>
      <c r="D187" s="6"/>
      <c r="E187" s="7"/>
      <c r="F187" s="25">
        <f t="shared" si="45"/>
        <v>0</v>
      </c>
      <c r="G187" s="25">
        <f t="shared" si="44"/>
        <v>0</v>
      </c>
    </row>
    <row r="188" spans="1:7">
      <c r="A188" s="13" t="s">
        <v>15</v>
      </c>
      <c r="B188" s="6"/>
      <c r="C188" s="6"/>
      <c r="D188" s="6"/>
      <c r="E188" s="7"/>
      <c r="F188" s="25">
        <f t="shared" si="45"/>
        <v>0</v>
      </c>
      <c r="G188" s="25">
        <f t="shared" si="44"/>
        <v>0</v>
      </c>
    </row>
    <row r="189" spans="1:7">
      <c r="A189" s="26" t="s">
        <v>76</v>
      </c>
      <c r="B189" s="26"/>
      <c r="C189" s="26"/>
      <c r="D189" s="13"/>
      <c r="E189" s="13"/>
      <c r="F189" s="13"/>
      <c r="G189" s="13"/>
    </row>
    <row r="190" spans="1:7">
      <c r="A190" s="13" t="s">
        <v>16</v>
      </c>
      <c r="B190" s="21" t="s">
        <v>76</v>
      </c>
      <c r="C190" s="21">
        <v>0</v>
      </c>
      <c r="D190" s="10" t="str">
        <f>'Actividades formativas'!J170</f>
        <v>ECTS</v>
      </c>
      <c r="E190" s="10">
        <v>0</v>
      </c>
      <c r="F190" s="24" t="s">
        <v>73</v>
      </c>
      <c r="G190" s="24" t="s">
        <v>74</v>
      </c>
    </row>
    <row r="191" spans="1:7">
      <c r="A191" s="13" t="s">
        <v>4</v>
      </c>
      <c r="B191" s="6"/>
      <c r="C191" s="6"/>
      <c r="D191" s="6"/>
      <c r="E191" s="7"/>
      <c r="F191" s="25">
        <f>MIN(B191:E191)</f>
        <v>0</v>
      </c>
      <c r="G191" s="25">
        <f>MAX(B191:E191)</f>
        <v>0</v>
      </c>
    </row>
    <row r="192" spans="1:7">
      <c r="A192" s="13" t="s">
        <v>5</v>
      </c>
      <c r="B192" s="6">
        <v>60</v>
      </c>
      <c r="C192" s="6"/>
      <c r="D192" s="6"/>
      <c r="E192" s="7"/>
      <c r="F192" s="25">
        <f>MIN(B192:E192)</f>
        <v>60</v>
      </c>
      <c r="G192" s="25">
        <f t="shared" ref="G192:G196" si="46">MAX(B192:E192)</f>
        <v>60</v>
      </c>
    </row>
    <row r="193" spans="1:7">
      <c r="A193" s="13" t="s">
        <v>6</v>
      </c>
      <c r="B193" s="6">
        <v>10</v>
      </c>
      <c r="C193" s="6"/>
      <c r="D193" s="6"/>
      <c r="E193" s="7"/>
      <c r="F193" s="25">
        <f t="shared" ref="F193:F196" si="47">MIN(B193:E193)</f>
        <v>10</v>
      </c>
      <c r="G193" s="25">
        <f t="shared" si="46"/>
        <v>10</v>
      </c>
    </row>
    <row r="194" spans="1:7">
      <c r="A194" s="13" t="s">
        <v>7</v>
      </c>
      <c r="B194" s="6">
        <v>30</v>
      </c>
      <c r="C194" s="6"/>
      <c r="D194" s="6"/>
      <c r="E194" s="7"/>
      <c r="F194" s="25">
        <f t="shared" si="47"/>
        <v>30</v>
      </c>
      <c r="G194" s="25">
        <f t="shared" si="46"/>
        <v>30</v>
      </c>
    </row>
    <row r="195" spans="1:7">
      <c r="A195" s="13" t="s">
        <v>14</v>
      </c>
      <c r="B195" s="6"/>
      <c r="C195" s="6"/>
      <c r="D195" s="6"/>
      <c r="E195" s="7"/>
      <c r="F195" s="25">
        <f t="shared" si="47"/>
        <v>0</v>
      </c>
      <c r="G195" s="25">
        <f t="shared" si="46"/>
        <v>0</v>
      </c>
    </row>
    <row r="196" spans="1:7">
      <c r="A196" s="13" t="s">
        <v>15</v>
      </c>
      <c r="B196" s="6"/>
      <c r="C196" s="6"/>
      <c r="D196" s="6"/>
      <c r="E196" s="7"/>
      <c r="F196" s="25">
        <f t="shared" si="47"/>
        <v>0</v>
      </c>
      <c r="G196" s="25">
        <f t="shared" si="46"/>
        <v>0</v>
      </c>
    </row>
    <row r="197" spans="1:7">
      <c r="A197" s="26" t="s">
        <v>77</v>
      </c>
      <c r="B197" s="26"/>
      <c r="C197" s="26"/>
      <c r="D197" s="13"/>
      <c r="E197" s="13"/>
      <c r="F197" s="13"/>
      <c r="G197" s="13"/>
    </row>
    <row r="198" spans="1:7">
      <c r="A198" s="13" t="s">
        <v>16</v>
      </c>
      <c r="B198" s="21" t="s">
        <v>77</v>
      </c>
      <c r="C198" s="21">
        <v>0</v>
      </c>
      <c r="D198" s="10">
        <f>'Actividades formativas'!J178</f>
        <v>0</v>
      </c>
      <c r="E198" s="10">
        <v>0</v>
      </c>
      <c r="F198" s="24" t="s">
        <v>73</v>
      </c>
      <c r="G198" s="24" t="s">
        <v>74</v>
      </c>
    </row>
    <row r="199" spans="1:7">
      <c r="A199" s="13" t="s">
        <v>4</v>
      </c>
      <c r="B199" s="68"/>
      <c r="C199" s="6"/>
      <c r="D199" s="6"/>
      <c r="E199" s="7"/>
      <c r="F199" s="25">
        <f>MIN(B199:E199)</f>
        <v>0</v>
      </c>
      <c r="G199" s="25">
        <f>MAX(B199:E199)</f>
        <v>0</v>
      </c>
    </row>
    <row r="200" spans="1:7">
      <c r="A200" s="13" t="s">
        <v>5</v>
      </c>
      <c r="B200" s="6">
        <v>50</v>
      </c>
      <c r="C200" s="6"/>
      <c r="D200" s="6"/>
      <c r="E200" s="7"/>
      <c r="F200" s="25">
        <f>MIN(B200:E200)</f>
        <v>50</v>
      </c>
      <c r="G200" s="25">
        <f t="shared" ref="G200:G204" si="48">MAX(B200:E200)</f>
        <v>50</v>
      </c>
    </row>
    <row r="201" spans="1:7">
      <c r="A201" s="13" t="s">
        <v>6</v>
      </c>
      <c r="B201" s="6">
        <v>40</v>
      </c>
      <c r="C201" s="6"/>
      <c r="D201" s="6"/>
      <c r="E201" s="7"/>
      <c r="F201" s="25">
        <f t="shared" ref="F201:F204" si="49">MIN(B201:E201)</f>
        <v>40</v>
      </c>
      <c r="G201" s="25">
        <f t="shared" si="48"/>
        <v>40</v>
      </c>
    </row>
    <row r="202" spans="1:7">
      <c r="A202" s="13" t="s">
        <v>7</v>
      </c>
      <c r="B202" s="6">
        <v>10</v>
      </c>
      <c r="C202" s="6"/>
      <c r="D202" s="6"/>
      <c r="E202" s="7"/>
      <c r="F202" s="25">
        <f t="shared" si="49"/>
        <v>10</v>
      </c>
      <c r="G202" s="25">
        <f t="shared" si="48"/>
        <v>10</v>
      </c>
    </row>
    <row r="203" spans="1:7">
      <c r="A203" s="13" t="s">
        <v>14</v>
      </c>
      <c r="B203" s="68"/>
      <c r="C203" s="6"/>
      <c r="D203" s="6"/>
      <c r="E203" s="7"/>
      <c r="F203" s="25">
        <f t="shared" si="49"/>
        <v>0</v>
      </c>
      <c r="G203" s="25">
        <f t="shared" si="48"/>
        <v>0</v>
      </c>
    </row>
    <row r="204" spans="1:7">
      <c r="A204" s="13" t="s">
        <v>15</v>
      </c>
      <c r="B204" s="68"/>
      <c r="C204" s="6"/>
      <c r="D204" s="6"/>
      <c r="E204" s="7"/>
      <c r="F204" s="25">
        <f t="shared" si="49"/>
        <v>0</v>
      </c>
      <c r="G204" s="25">
        <f t="shared" si="48"/>
        <v>0</v>
      </c>
    </row>
    <row r="205" spans="1:7">
      <c r="A205" s="26" t="s">
        <v>78</v>
      </c>
      <c r="B205" s="26"/>
      <c r="C205" s="26"/>
      <c r="D205" s="13"/>
      <c r="E205" s="13"/>
      <c r="F205" s="13"/>
      <c r="G205" s="13"/>
    </row>
    <row r="206" spans="1:7">
      <c r="A206" s="13" t="s">
        <v>16</v>
      </c>
      <c r="B206" s="21" t="s">
        <v>78</v>
      </c>
      <c r="C206" s="21">
        <v>0</v>
      </c>
      <c r="D206" s="10">
        <f>'Actividades formativas'!J186</f>
        <v>0</v>
      </c>
      <c r="E206" s="10">
        <v>0</v>
      </c>
      <c r="F206" s="24" t="s">
        <v>73</v>
      </c>
      <c r="G206" s="24" t="s">
        <v>74</v>
      </c>
    </row>
    <row r="207" spans="1:7">
      <c r="A207" s="13" t="s">
        <v>4</v>
      </c>
      <c r="B207" s="6">
        <v>20</v>
      </c>
      <c r="C207" s="6"/>
      <c r="D207" s="6"/>
      <c r="E207" s="7"/>
      <c r="F207" s="25">
        <f>MIN(B207:E207)</f>
        <v>20</v>
      </c>
      <c r="G207" s="25">
        <f>MAX(B207:E207)</f>
        <v>20</v>
      </c>
    </row>
    <row r="208" spans="1:7">
      <c r="A208" s="13" t="s">
        <v>5</v>
      </c>
      <c r="B208" s="6">
        <v>70</v>
      </c>
      <c r="C208" s="6"/>
      <c r="D208" s="6"/>
      <c r="E208" s="7"/>
      <c r="F208" s="25">
        <f>MIN(B208:E208)</f>
        <v>70</v>
      </c>
      <c r="G208" s="25">
        <f t="shared" ref="G208:G212" si="50">MAX(B208:E208)</f>
        <v>70</v>
      </c>
    </row>
    <row r="209" spans="1:7">
      <c r="A209" s="13" t="s">
        <v>6</v>
      </c>
      <c r="B209" s="6">
        <v>10</v>
      </c>
      <c r="C209" s="6"/>
      <c r="D209" s="6"/>
      <c r="E209" s="7"/>
      <c r="F209" s="25">
        <f t="shared" ref="F209:F212" si="51">MIN(B209:E209)</f>
        <v>10</v>
      </c>
      <c r="G209" s="25">
        <f t="shared" si="50"/>
        <v>10</v>
      </c>
    </row>
    <row r="210" spans="1:7">
      <c r="A210" s="13" t="s">
        <v>7</v>
      </c>
      <c r="B210" s="6"/>
      <c r="C210" s="6"/>
      <c r="D210" s="6"/>
      <c r="E210" s="7"/>
      <c r="F210" s="25">
        <f t="shared" si="51"/>
        <v>0</v>
      </c>
      <c r="G210" s="25">
        <f t="shared" si="50"/>
        <v>0</v>
      </c>
    </row>
    <row r="211" spans="1:7">
      <c r="A211" s="13" t="s">
        <v>14</v>
      </c>
      <c r="B211" s="6"/>
      <c r="C211" s="6"/>
      <c r="D211" s="6"/>
      <c r="E211" s="7"/>
      <c r="F211" s="25">
        <f t="shared" si="51"/>
        <v>0</v>
      </c>
      <c r="G211" s="25">
        <f t="shared" si="50"/>
        <v>0</v>
      </c>
    </row>
    <row r="212" spans="1:7">
      <c r="A212" s="13" t="s">
        <v>15</v>
      </c>
      <c r="B212" s="6"/>
      <c r="C212" s="6"/>
      <c r="D212" s="6"/>
      <c r="E212" s="7"/>
      <c r="F212" s="25">
        <f t="shared" si="51"/>
        <v>0</v>
      </c>
      <c r="G212" s="25">
        <f t="shared" si="5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 formativas</vt:lpstr>
      <vt:lpstr>Sistemas de evaluación</vt:lpstr>
    </vt:vector>
  </TitlesOfParts>
  <Company>Universidad de Jaén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Quesada Béjar</dc:creator>
  <cp:lastModifiedBy>Servicio de Informática</cp:lastModifiedBy>
  <cp:lastPrinted>2012-12-10T11:12:52Z</cp:lastPrinted>
  <dcterms:created xsi:type="dcterms:W3CDTF">2012-05-07T07:23:19Z</dcterms:created>
  <dcterms:modified xsi:type="dcterms:W3CDTF">2013-02-21T09:00:07Z</dcterms:modified>
</cp:coreProperties>
</file>